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lan 2026\"/>
    </mc:Choice>
  </mc:AlternateContent>
  <xr:revisionPtr revIDLastSave="0" documentId="13_ncr:1_{8BCF7948-C880-4D3F-8430-A0385596C06F}" xr6:coauthVersionLast="47" xr6:coauthVersionMax="47" xr10:uidLastSave="{00000000-0000-0000-0000-000000000000}"/>
  <bookViews>
    <workbookView xWindow="-120" yWindow="-120" windowWidth="29040" windowHeight="15840" tabRatio="500" firstSheet="3" activeTab="6" xr2:uid="{00000000-000D-0000-FFFF-FFFF00000000}"/>
  </bookViews>
  <sheets>
    <sheet name="SAŽETAK" sheetId="1" r:id="rId1"/>
    <sheet name=" Račun prihoda i rashoda" sheetId="2" r:id="rId2"/>
    <sheet name="Prihodi i rashodi po izvorima" sheetId="3" r:id="rId3"/>
    <sheet name="Rashodi prema funkcijskoj kl" sheetId="4" r:id="rId4"/>
    <sheet name="Račun financiranja" sheetId="5" r:id="rId5"/>
    <sheet name="Račun financiranja po izvorima" sheetId="6" r:id="rId6"/>
    <sheet name="POSEBNI DIO" sheetId="7" r:id="rId7"/>
    <sheet name="List2" sheetId="8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75" i="7" l="1"/>
  <c r="F575" i="7"/>
  <c r="E575" i="7"/>
  <c r="D575" i="7"/>
  <c r="C575" i="7"/>
  <c r="G574" i="7"/>
  <c r="G573" i="7" s="1"/>
  <c r="G572" i="7" s="1"/>
  <c r="G571" i="7" s="1"/>
  <c r="F574" i="7"/>
  <c r="E574" i="7"/>
  <c r="D574" i="7"/>
  <c r="C574" i="7"/>
  <c r="F573" i="7"/>
  <c r="E573" i="7"/>
  <c r="D573" i="7"/>
  <c r="C573" i="7"/>
  <c r="F572" i="7"/>
  <c r="E572" i="7"/>
  <c r="D572" i="7"/>
  <c r="C572" i="7"/>
  <c r="F571" i="7"/>
  <c r="E571" i="7"/>
  <c r="D571" i="7"/>
  <c r="C571" i="7"/>
  <c r="G569" i="7"/>
  <c r="F569" i="7"/>
  <c r="E569" i="7"/>
  <c r="D569" i="7"/>
  <c r="C569" i="7"/>
  <c r="G566" i="7"/>
  <c r="F566" i="7"/>
  <c r="E566" i="7"/>
  <c r="D566" i="7"/>
  <c r="C566" i="7"/>
  <c r="G562" i="7"/>
  <c r="F562" i="7"/>
  <c r="F558" i="7" s="1"/>
  <c r="E562" i="7"/>
  <c r="D562" i="7"/>
  <c r="C562" i="7"/>
  <c r="G559" i="7"/>
  <c r="G558" i="7" s="1"/>
  <c r="F559" i="7"/>
  <c r="E559" i="7"/>
  <c r="D559" i="7"/>
  <c r="C559" i="7"/>
  <c r="C558" i="7" s="1"/>
  <c r="E558" i="7"/>
  <c r="D558" i="7"/>
  <c r="G556" i="7"/>
  <c r="F556" i="7"/>
  <c r="E556" i="7"/>
  <c r="D556" i="7"/>
  <c r="C556" i="7"/>
  <c r="G554" i="7"/>
  <c r="F554" i="7"/>
  <c r="F553" i="7" s="1"/>
  <c r="F552" i="7" s="1"/>
  <c r="F551" i="7" s="1"/>
  <c r="F550" i="7" s="1"/>
  <c r="E554" i="7"/>
  <c r="D554" i="7"/>
  <c r="C554" i="7"/>
  <c r="C553" i="7" s="1"/>
  <c r="G553" i="7"/>
  <c r="G552" i="7" s="1"/>
  <c r="G551" i="7" s="1"/>
  <c r="G550" i="7" s="1"/>
  <c r="D553" i="7"/>
  <c r="D552" i="7" s="1"/>
  <c r="D551" i="7" s="1"/>
  <c r="D550" i="7" s="1"/>
  <c r="C552" i="7"/>
  <c r="C551" i="7" s="1"/>
  <c r="C550" i="7" s="1"/>
  <c r="G548" i="7"/>
  <c r="F548" i="7"/>
  <c r="F547" i="7" s="1"/>
  <c r="E548" i="7"/>
  <c r="D548" i="7"/>
  <c r="C548" i="7"/>
  <c r="G547" i="7"/>
  <c r="G546" i="7" s="1"/>
  <c r="E547" i="7"/>
  <c r="D547" i="7"/>
  <c r="C547" i="7"/>
  <c r="C546" i="7" s="1"/>
  <c r="F546" i="7"/>
  <c r="E546" i="7"/>
  <c r="D546" i="7"/>
  <c r="G544" i="7"/>
  <c r="F544" i="7"/>
  <c r="F543" i="7" s="1"/>
  <c r="F542" i="7" s="1"/>
  <c r="F541" i="7" s="1"/>
  <c r="E544" i="7"/>
  <c r="E543" i="7" s="1"/>
  <c r="D544" i="7"/>
  <c r="C544" i="7"/>
  <c r="C543" i="7" s="1"/>
  <c r="C542" i="7" s="1"/>
  <c r="C541" i="7" s="1"/>
  <c r="G543" i="7"/>
  <c r="G542" i="7" s="1"/>
  <c r="G541" i="7" s="1"/>
  <c r="D543" i="7"/>
  <c r="E542" i="7"/>
  <c r="D542" i="7"/>
  <c r="D541" i="7" s="1"/>
  <c r="E541" i="7"/>
  <c r="G539" i="7"/>
  <c r="F539" i="7"/>
  <c r="F538" i="7" s="1"/>
  <c r="F537" i="7" s="1"/>
  <c r="E539" i="7"/>
  <c r="E538" i="7" s="1"/>
  <c r="D539" i="7"/>
  <c r="C539" i="7"/>
  <c r="G538" i="7"/>
  <c r="G537" i="7" s="1"/>
  <c r="G532" i="7" s="1"/>
  <c r="D538" i="7"/>
  <c r="D537" i="7" s="1"/>
  <c r="C538" i="7"/>
  <c r="C537" i="7" s="1"/>
  <c r="C532" i="7" s="1"/>
  <c r="E537" i="7"/>
  <c r="G535" i="7"/>
  <c r="F535" i="7"/>
  <c r="E535" i="7"/>
  <c r="D535" i="7"/>
  <c r="D534" i="7" s="1"/>
  <c r="C535" i="7"/>
  <c r="G534" i="7"/>
  <c r="F534" i="7"/>
  <c r="E534" i="7"/>
  <c r="E533" i="7" s="1"/>
  <c r="C534" i="7"/>
  <c r="G533" i="7"/>
  <c r="F533" i="7"/>
  <c r="F532" i="7" s="1"/>
  <c r="D533" i="7"/>
  <c r="C533" i="7"/>
  <c r="E532" i="7"/>
  <c r="G530" i="7"/>
  <c r="F530" i="7"/>
  <c r="F529" i="7" s="1"/>
  <c r="F528" i="7" s="1"/>
  <c r="E530" i="7"/>
  <c r="D530" i="7"/>
  <c r="D529" i="7" s="1"/>
  <c r="C530" i="7"/>
  <c r="G529" i="7"/>
  <c r="G528" i="7" s="1"/>
  <c r="E529" i="7"/>
  <c r="E528" i="7" s="1"/>
  <c r="C529" i="7"/>
  <c r="D528" i="7"/>
  <c r="C528" i="7"/>
  <c r="G526" i="7"/>
  <c r="G525" i="7" s="1"/>
  <c r="F526" i="7"/>
  <c r="E526" i="7"/>
  <c r="D526" i="7"/>
  <c r="C526" i="7"/>
  <c r="C525" i="7" s="1"/>
  <c r="C524" i="7" s="1"/>
  <c r="C523" i="7" s="1"/>
  <c r="C522" i="7" s="1"/>
  <c r="F525" i="7"/>
  <c r="E525" i="7"/>
  <c r="D525" i="7"/>
  <c r="D524" i="7" s="1"/>
  <c r="G524" i="7"/>
  <c r="F524" i="7"/>
  <c r="E524" i="7"/>
  <c r="E523" i="7" s="1"/>
  <c r="F523" i="7"/>
  <c r="D523" i="7"/>
  <c r="G520" i="7"/>
  <c r="F520" i="7"/>
  <c r="F519" i="7" s="1"/>
  <c r="E520" i="7"/>
  <c r="E519" i="7" s="1"/>
  <c r="E518" i="7" s="1"/>
  <c r="D520" i="7"/>
  <c r="D519" i="7" s="1"/>
  <c r="C520" i="7"/>
  <c r="G519" i="7"/>
  <c r="G518" i="7" s="1"/>
  <c r="G517" i="7" s="1"/>
  <c r="G516" i="7" s="1"/>
  <c r="C519" i="7"/>
  <c r="F518" i="7"/>
  <c r="F517" i="7" s="1"/>
  <c r="F516" i="7" s="1"/>
  <c r="D518" i="7"/>
  <c r="C518" i="7"/>
  <c r="E517" i="7"/>
  <c r="E516" i="7" s="1"/>
  <c r="D517" i="7"/>
  <c r="C517" i="7"/>
  <c r="C516" i="7" s="1"/>
  <c r="D516" i="7"/>
  <c r="G514" i="7"/>
  <c r="F514" i="7"/>
  <c r="E514" i="7"/>
  <c r="E511" i="7" s="1"/>
  <c r="E507" i="7" s="1"/>
  <c r="D514" i="7"/>
  <c r="C514" i="7"/>
  <c r="G512" i="7"/>
  <c r="F512" i="7"/>
  <c r="F511" i="7" s="1"/>
  <c r="F507" i="7" s="1"/>
  <c r="F506" i="7" s="1"/>
  <c r="F505" i="7" s="1"/>
  <c r="E512" i="7"/>
  <c r="D512" i="7"/>
  <c r="D511" i="7" s="1"/>
  <c r="D507" i="7" s="1"/>
  <c r="C512" i="7"/>
  <c r="G511" i="7"/>
  <c r="G507" i="7" s="1"/>
  <c r="G506" i="7" s="1"/>
  <c r="G505" i="7" s="1"/>
  <c r="C511" i="7"/>
  <c r="C507" i="7" s="1"/>
  <c r="C506" i="7" s="1"/>
  <c r="C505" i="7" s="1"/>
  <c r="G509" i="7"/>
  <c r="F509" i="7"/>
  <c r="E509" i="7"/>
  <c r="D509" i="7"/>
  <c r="D508" i="7" s="1"/>
  <c r="C509" i="7"/>
  <c r="G508" i="7"/>
  <c r="F508" i="7"/>
  <c r="E508" i="7"/>
  <c r="C508" i="7"/>
  <c r="E506" i="7"/>
  <c r="E505" i="7" s="1"/>
  <c r="D506" i="7"/>
  <c r="D505" i="7"/>
  <c r="G503" i="7"/>
  <c r="G502" i="7" s="1"/>
  <c r="G501" i="7" s="1"/>
  <c r="G500" i="7" s="1"/>
  <c r="F503" i="7"/>
  <c r="E503" i="7"/>
  <c r="E502" i="7" s="1"/>
  <c r="D503" i="7"/>
  <c r="C503" i="7"/>
  <c r="F502" i="7"/>
  <c r="F501" i="7" s="1"/>
  <c r="F500" i="7" s="1"/>
  <c r="D502" i="7"/>
  <c r="D501" i="7" s="1"/>
  <c r="C502" i="7"/>
  <c r="C501" i="7" s="1"/>
  <c r="C500" i="7" s="1"/>
  <c r="E501" i="7"/>
  <c r="E500" i="7" s="1"/>
  <c r="D500" i="7"/>
  <c r="G496" i="7"/>
  <c r="G495" i="7" s="1"/>
  <c r="G494" i="7" s="1"/>
  <c r="G493" i="7" s="1"/>
  <c r="F496" i="7"/>
  <c r="E496" i="7"/>
  <c r="E495" i="7" s="1"/>
  <c r="E494" i="7" s="1"/>
  <c r="D496" i="7"/>
  <c r="C496" i="7"/>
  <c r="F495" i="7"/>
  <c r="F494" i="7" s="1"/>
  <c r="F493" i="7" s="1"/>
  <c r="D495" i="7"/>
  <c r="C495" i="7"/>
  <c r="C494" i="7" s="1"/>
  <c r="C493" i="7" s="1"/>
  <c r="D494" i="7"/>
  <c r="D493" i="7" s="1"/>
  <c r="E493" i="7"/>
  <c r="G491" i="7"/>
  <c r="G487" i="7" s="1"/>
  <c r="G486" i="7" s="1"/>
  <c r="G485" i="7" s="1"/>
  <c r="F491" i="7"/>
  <c r="E491" i="7"/>
  <c r="E487" i="7" s="1"/>
  <c r="D491" i="7"/>
  <c r="C491" i="7"/>
  <c r="C487" i="7" s="1"/>
  <c r="C486" i="7" s="1"/>
  <c r="G488" i="7"/>
  <c r="F488" i="7"/>
  <c r="F487" i="7" s="1"/>
  <c r="E488" i="7"/>
  <c r="D488" i="7"/>
  <c r="D487" i="7" s="1"/>
  <c r="D486" i="7" s="1"/>
  <c r="D485" i="7" s="1"/>
  <c r="C488" i="7"/>
  <c r="F486" i="7"/>
  <c r="F485" i="7" s="1"/>
  <c r="E486" i="7"/>
  <c r="E485" i="7" s="1"/>
  <c r="C485" i="7"/>
  <c r="G483" i="7"/>
  <c r="F483" i="7"/>
  <c r="E483" i="7"/>
  <c r="D483" i="7"/>
  <c r="D479" i="7" s="1"/>
  <c r="D478" i="7" s="1"/>
  <c r="C483" i="7"/>
  <c r="G480" i="7"/>
  <c r="G479" i="7" s="1"/>
  <c r="G478" i="7" s="1"/>
  <c r="F480" i="7"/>
  <c r="E480" i="7"/>
  <c r="D480" i="7"/>
  <c r="C480" i="7"/>
  <c r="C479" i="7" s="1"/>
  <c r="C478" i="7" s="1"/>
  <c r="C477" i="7" s="1"/>
  <c r="F479" i="7"/>
  <c r="E479" i="7"/>
  <c r="E478" i="7" s="1"/>
  <c r="E477" i="7" s="1"/>
  <c r="F478" i="7"/>
  <c r="F477" i="7" s="1"/>
  <c r="G477" i="7"/>
  <c r="D477" i="7"/>
  <c r="G475" i="7"/>
  <c r="G468" i="7" s="1"/>
  <c r="F475" i="7"/>
  <c r="E475" i="7"/>
  <c r="D475" i="7"/>
  <c r="C475" i="7"/>
  <c r="G469" i="7"/>
  <c r="F469" i="7"/>
  <c r="F468" i="7" s="1"/>
  <c r="F467" i="7" s="1"/>
  <c r="F466" i="7" s="1"/>
  <c r="E469" i="7"/>
  <c r="D469" i="7"/>
  <c r="D468" i="7" s="1"/>
  <c r="D467" i="7" s="1"/>
  <c r="C469" i="7"/>
  <c r="E468" i="7"/>
  <c r="E467" i="7" s="1"/>
  <c r="E466" i="7" s="1"/>
  <c r="C468" i="7"/>
  <c r="C467" i="7" s="1"/>
  <c r="C466" i="7" s="1"/>
  <c r="C465" i="7" s="1"/>
  <c r="G467" i="7"/>
  <c r="G466" i="7" s="1"/>
  <c r="G465" i="7" s="1"/>
  <c r="D466" i="7"/>
  <c r="F465" i="7"/>
  <c r="G462" i="7"/>
  <c r="G461" i="7" s="1"/>
  <c r="G460" i="7" s="1"/>
  <c r="G459" i="7" s="1"/>
  <c r="F462" i="7"/>
  <c r="F461" i="7" s="1"/>
  <c r="F460" i="7" s="1"/>
  <c r="E462" i="7"/>
  <c r="E461" i="7" s="1"/>
  <c r="D462" i="7"/>
  <c r="C462" i="7"/>
  <c r="D461" i="7"/>
  <c r="C461" i="7"/>
  <c r="C460" i="7" s="1"/>
  <c r="C459" i="7" s="1"/>
  <c r="E460" i="7"/>
  <c r="D460" i="7"/>
  <c r="F459" i="7"/>
  <c r="E459" i="7"/>
  <c r="D459" i="7"/>
  <c r="G457" i="7"/>
  <c r="G456" i="7" s="1"/>
  <c r="F457" i="7"/>
  <c r="F456" i="7" s="1"/>
  <c r="F455" i="7" s="1"/>
  <c r="E457" i="7"/>
  <c r="E456" i="7" s="1"/>
  <c r="D457" i="7"/>
  <c r="C457" i="7"/>
  <c r="D456" i="7"/>
  <c r="C456" i="7"/>
  <c r="G455" i="7"/>
  <c r="G454" i="7" s="1"/>
  <c r="G453" i="7" s="1"/>
  <c r="E455" i="7"/>
  <c r="D455" i="7"/>
  <c r="C455" i="7"/>
  <c r="C454" i="7" s="1"/>
  <c r="F454" i="7"/>
  <c r="E454" i="7"/>
  <c r="D454" i="7"/>
  <c r="F453" i="7"/>
  <c r="E453" i="7"/>
  <c r="G451" i="7"/>
  <c r="F451" i="7"/>
  <c r="F450" i="7" s="1"/>
  <c r="E451" i="7"/>
  <c r="D451" i="7"/>
  <c r="C451" i="7"/>
  <c r="G450" i="7"/>
  <c r="G449" i="7" s="1"/>
  <c r="G448" i="7" s="1"/>
  <c r="G447" i="7" s="1"/>
  <c r="E450" i="7"/>
  <c r="D450" i="7"/>
  <c r="C450" i="7"/>
  <c r="C449" i="7" s="1"/>
  <c r="C448" i="7" s="1"/>
  <c r="F449" i="7"/>
  <c r="F448" i="7" s="1"/>
  <c r="F447" i="7" s="1"/>
  <c r="E449" i="7"/>
  <c r="D449" i="7"/>
  <c r="D448" i="7" s="1"/>
  <c r="D447" i="7" s="1"/>
  <c r="E448" i="7"/>
  <c r="E447" i="7" s="1"/>
  <c r="C447" i="7"/>
  <c r="G445" i="7"/>
  <c r="G444" i="7" s="1"/>
  <c r="F445" i="7"/>
  <c r="E445" i="7"/>
  <c r="D445" i="7"/>
  <c r="D444" i="7" s="1"/>
  <c r="C445" i="7"/>
  <c r="C444" i="7" s="1"/>
  <c r="F444" i="7"/>
  <c r="E444" i="7"/>
  <c r="G442" i="7"/>
  <c r="F442" i="7"/>
  <c r="E442" i="7"/>
  <c r="D442" i="7"/>
  <c r="C442" i="7"/>
  <c r="G440" i="7"/>
  <c r="F440" i="7"/>
  <c r="E440" i="7"/>
  <c r="D440" i="7"/>
  <c r="C440" i="7"/>
  <c r="G436" i="7"/>
  <c r="F436" i="7"/>
  <c r="E436" i="7"/>
  <c r="D436" i="7"/>
  <c r="C436" i="7"/>
  <c r="F435" i="7"/>
  <c r="F434" i="7" s="1"/>
  <c r="F433" i="7" s="1"/>
  <c r="E435" i="7"/>
  <c r="D435" i="7"/>
  <c r="E434" i="7"/>
  <c r="E433" i="7" s="1"/>
  <c r="G431" i="7"/>
  <c r="F431" i="7"/>
  <c r="E431" i="7"/>
  <c r="D431" i="7"/>
  <c r="C431" i="7"/>
  <c r="G429" i="7"/>
  <c r="F429" i="7"/>
  <c r="E429" i="7"/>
  <c r="E428" i="7" s="1"/>
  <c r="D429" i="7"/>
  <c r="C429" i="7"/>
  <c r="G428" i="7"/>
  <c r="F428" i="7"/>
  <c r="C428" i="7"/>
  <c r="G426" i="7"/>
  <c r="F426" i="7"/>
  <c r="E426" i="7"/>
  <c r="D426" i="7"/>
  <c r="C426" i="7"/>
  <c r="G424" i="7"/>
  <c r="F424" i="7"/>
  <c r="E424" i="7"/>
  <c r="D424" i="7"/>
  <c r="C424" i="7"/>
  <c r="G420" i="7"/>
  <c r="F420" i="7"/>
  <c r="E420" i="7"/>
  <c r="D420" i="7"/>
  <c r="C420" i="7"/>
  <c r="F419" i="7"/>
  <c r="F418" i="7" s="1"/>
  <c r="F417" i="7" s="1"/>
  <c r="E419" i="7"/>
  <c r="E418" i="7" s="1"/>
  <c r="E417" i="7"/>
  <c r="E416" i="7" s="1"/>
  <c r="G414" i="7"/>
  <c r="F414" i="7"/>
  <c r="E414" i="7"/>
  <c r="E413" i="7" s="1"/>
  <c r="D414" i="7"/>
  <c r="C414" i="7"/>
  <c r="G413" i="7"/>
  <c r="F413" i="7"/>
  <c r="D413" i="7"/>
  <c r="C413" i="7"/>
  <c r="G411" i="7"/>
  <c r="F411" i="7"/>
  <c r="E411" i="7"/>
  <c r="D411" i="7"/>
  <c r="C411" i="7"/>
  <c r="G406" i="7"/>
  <c r="F406" i="7"/>
  <c r="F394" i="7" s="1"/>
  <c r="F393" i="7" s="1"/>
  <c r="F392" i="7" s="1"/>
  <c r="E406" i="7"/>
  <c r="D406" i="7"/>
  <c r="C406" i="7"/>
  <c r="G399" i="7"/>
  <c r="G394" i="7" s="1"/>
  <c r="F399" i="7"/>
  <c r="E399" i="7"/>
  <c r="D399" i="7"/>
  <c r="C399" i="7"/>
  <c r="C394" i="7" s="1"/>
  <c r="C393" i="7" s="1"/>
  <c r="C392" i="7" s="1"/>
  <c r="G395" i="7"/>
  <c r="F395" i="7"/>
  <c r="E395" i="7"/>
  <c r="D395" i="7"/>
  <c r="D394" i="7" s="1"/>
  <c r="D393" i="7" s="1"/>
  <c r="D392" i="7" s="1"/>
  <c r="C395" i="7"/>
  <c r="E394" i="7"/>
  <c r="E393" i="7" s="1"/>
  <c r="E392" i="7" s="1"/>
  <c r="E357" i="7" s="1"/>
  <c r="G393" i="7"/>
  <c r="G392" i="7" s="1"/>
  <c r="G390" i="7"/>
  <c r="F390" i="7"/>
  <c r="F389" i="7" s="1"/>
  <c r="E390" i="7"/>
  <c r="E389" i="7" s="1"/>
  <c r="D390" i="7"/>
  <c r="D389" i="7" s="1"/>
  <c r="C390" i="7"/>
  <c r="G389" i="7"/>
  <c r="C389" i="7"/>
  <c r="G387" i="7"/>
  <c r="F387" i="7"/>
  <c r="F366" i="7" s="1"/>
  <c r="E387" i="7"/>
  <c r="D387" i="7"/>
  <c r="C387" i="7"/>
  <c r="G378" i="7"/>
  <c r="F378" i="7"/>
  <c r="E378" i="7"/>
  <c r="D378" i="7"/>
  <c r="C378" i="7"/>
  <c r="G371" i="7"/>
  <c r="F371" i="7"/>
  <c r="E371" i="7"/>
  <c r="D371" i="7"/>
  <c r="D366" i="7" s="1"/>
  <c r="D365" i="7" s="1"/>
  <c r="D364" i="7" s="1"/>
  <c r="C371" i="7"/>
  <c r="G367" i="7"/>
  <c r="F367" i="7"/>
  <c r="E367" i="7"/>
  <c r="E366" i="7" s="1"/>
  <c r="E365" i="7" s="1"/>
  <c r="E364" i="7" s="1"/>
  <c r="D367" i="7"/>
  <c r="C367" i="7"/>
  <c r="C366" i="7"/>
  <c r="C365" i="7" s="1"/>
  <c r="C364" i="7" s="1"/>
  <c r="G361" i="7"/>
  <c r="F361" i="7"/>
  <c r="F360" i="7" s="1"/>
  <c r="F359" i="7" s="1"/>
  <c r="F358" i="7" s="1"/>
  <c r="E361" i="7"/>
  <c r="E360" i="7" s="1"/>
  <c r="D361" i="7"/>
  <c r="C361" i="7"/>
  <c r="G360" i="7"/>
  <c r="G359" i="7" s="1"/>
  <c r="G358" i="7" s="1"/>
  <c r="D360" i="7"/>
  <c r="C360" i="7"/>
  <c r="E359" i="7"/>
  <c r="D359" i="7"/>
  <c r="C359" i="7"/>
  <c r="C358" i="7" s="1"/>
  <c r="E358" i="7"/>
  <c r="D358" i="7"/>
  <c r="G355" i="7"/>
  <c r="F355" i="7"/>
  <c r="F354" i="7" s="1"/>
  <c r="E355" i="7"/>
  <c r="D355" i="7"/>
  <c r="C355" i="7"/>
  <c r="G354" i="7"/>
  <c r="G353" i="7" s="1"/>
  <c r="G352" i="7" s="1"/>
  <c r="E354" i="7"/>
  <c r="D354" i="7"/>
  <c r="C354" i="7"/>
  <c r="C353" i="7" s="1"/>
  <c r="C352" i="7" s="1"/>
  <c r="F353" i="7"/>
  <c r="E353" i="7"/>
  <c r="E352" i="7" s="1"/>
  <c r="D353" i="7"/>
  <c r="D352" i="7" s="1"/>
  <c r="F352" i="7"/>
  <c r="G350" i="7"/>
  <c r="G349" i="7" s="1"/>
  <c r="G348" i="7" s="1"/>
  <c r="G347" i="7" s="1"/>
  <c r="G346" i="7" s="1"/>
  <c r="F350" i="7"/>
  <c r="F349" i="7" s="1"/>
  <c r="E350" i="7"/>
  <c r="D350" i="7"/>
  <c r="C350" i="7"/>
  <c r="C349" i="7" s="1"/>
  <c r="C348" i="7" s="1"/>
  <c r="C347" i="7" s="1"/>
  <c r="C346" i="7" s="1"/>
  <c r="E349" i="7"/>
  <c r="D349" i="7"/>
  <c r="F348" i="7"/>
  <c r="E348" i="7"/>
  <c r="D348" i="7"/>
  <c r="D347" i="7" s="1"/>
  <c r="F347" i="7"/>
  <c r="E347" i="7"/>
  <c r="F346" i="7"/>
  <c r="D346" i="7"/>
  <c r="G344" i="7"/>
  <c r="G343" i="7" s="1"/>
  <c r="F344" i="7"/>
  <c r="E344" i="7"/>
  <c r="D344" i="7"/>
  <c r="C344" i="7"/>
  <c r="C343" i="7" s="1"/>
  <c r="C342" i="7" s="1"/>
  <c r="C341" i="7" s="1"/>
  <c r="C340" i="7" s="1"/>
  <c r="F343" i="7"/>
  <c r="E343" i="7"/>
  <c r="D343" i="7"/>
  <c r="D342" i="7" s="1"/>
  <c r="G342" i="7"/>
  <c r="G341" i="7" s="1"/>
  <c r="G340" i="7" s="1"/>
  <c r="F342" i="7"/>
  <c r="F341" i="7" s="1"/>
  <c r="F340" i="7" s="1"/>
  <c r="E342" i="7"/>
  <c r="E341" i="7" s="1"/>
  <c r="E340" i="7" s="1"/>
  <c r="D341" i="7"/>
  <c r="D340" i="7" s="1"/>
  <c r="G338" i="7"/>
  <c r="F338" i="7"/>
  <c r="F337" i="7" s="1"/>
  <c r="E338" i="7"/>
  <c r="E337" i="7" s="1"/>
  <c r="D338" i="7"/>
  <c r="D337" i="7" s="1"/>
  <c r="C338" i="7"/>
  <c r="G337" i="7"/>
  <c r="C337" i="7"/>
  <c r="G334" i="7"/>
  <c r="F334" i="7"/>
  <c r="F331" i="7" s="1"/>
  <c r="E334" i="7"/>
  <c r="D334" i="7"/>
  <c r="C334" i="7"/>
  <c r="G332" i="7"/>
  <c r="F332" i="7"/>
  <c r="E332" i="7"/>
  <c r="E331" i="7" s="1"/>
  <c r="D332" i="7"/>
  <c r="D331" i="7" s="1"/>
  <c r="C332" i="7"/>
  <c r="G328" i="7"/>
  <c r="F328" i="7"/>
  <c r="E328" i="7"/>
  <c r="D328" i="7"/>
  <c r="C328" i="7"/>
  <c r="G326" i="7"/>
  <c r="F326" i="7"/>
  <c r="E326" i="7"/>
  <c r="D326" i="7"/>
  <c r="D321" i="7" s="1"/>
  <c r="C326" i="7"/>
  <c r="G322" i="7"/>
  <c r="F322" i="7"/>
  <c r="E322" i="7"/>
  <c r="D322" i="7"/>
  <c r="C322" i="7"/>
  <c r="F321" i="7"/>
  <c r="E321" i="7"/>
  <c r="G316" i="7"/>
  <c r="F316" i="7"/>
  <c r="E316" i="7"/>
  <c r="E315" i="7" s="1"/>
  <c r="E314" i="7" s="1"/>
  <c r="E313" i="7" s="1"/>
  <c r="D316" i="7"/>
  <c r="D315" i="7" s="1"/>
  <c r="C316" i="7"/>
  <c r="G315" i="7"/>
  <c r="G314" i="7" s="1"/>
  <c r="G313" i="7" s="1"/>
  <c r="F315" i="7"/>
  <c r="F314" i="7" s="1"/>
  <c r="F313" i="7" s="1"/>
  <c r="C315" i="7"/>
  <c r="C314" i="7" s="1"/>
  <c r="C313" i="7" s="1"/>
  <c r="D314" i="7"/>
  <c r="D313" i="7"/>
  <c r="G311" i="7"/>
  <c r="F311" i="7"/>
  <c r="E311" i="7"/>
  <c r="D311" i="7"/>
  <c r="C311" i="7"/>
  <c r="G305" i="7"/>
  <c r="F305" i="7"/>
  <c r="E305" i="7"/>
  <c r="E299" i="7" s="1"/>
  <c r="E298" i="7" s="1"/>
  <c r="D305" i="7"/>
  <c r="C305" i="7"/>
  <c r="G302" i="7"/>
  <c r="F302" i="7"/>
  <c r="F299" i="7" s="1"/>
  <c r="F298" i="7" s="1"/>
  <c r="F297" i="7" s="1"/>
  <c r="E302" i="7"/>
  <c r="D302" i="7"/>
  <c r="C302" i="7"/>
  <c r="G300" i="7"/>
  <c r="G299" i="7" s="1"/>
  <c r="F300" i="7"/>
  <c r="E300" i="7"/>
  <c r="D300" i="7"/>
  <c r="C300" i="7"/>
  <c r="C299" i="7" s="1"/>
  <c r="C298" i="7" s="1"/>
  <c r="C297" i="7" s="1"/>
  <c r="G298" i="7"/>
  <c r="G297" i="7" s="1"/>
  <c r="E297" i="7"/>
  <c r="G295" i="7"/>
  <c r="F295" i="7"/>
  <c r="F294" i="7" s="1"/>
  <c r="E295" i="7"/>
  <c r="D295" i="7"/>
  <c r="C295" i="7"/>
  <c r="G294" i="7"/>
  <c r="G293" i="7" s="1"/>
  <c r="G292" i="7" s="1"/>
  <c r="E294" i="7"/>
  <c r="D294" i="7"/>
  <c r="C294" i="7"/>
  <c r="C293" i="7" s="1"/>
  <c r="C292" i="7" s="1"/>
  <c r="F293" i="7"/>
  <c r="E293" i="7"/>
  <c r="E292" i="7" s="1"/>
  <c r="D293" i="7"/>
  <c r="D292" i="7" s="1"/>
  <c r="F292" i="7"/>
  <c r="G289" i="7"/>
  <c r="F289" i="7"/>
  <c r="F276" i="7" s="1"/>
  <c r="F275" i="7" s="1"/>
  <c r="F274" i="7" s="1"/>
  <c r="E289" i="7"/>
  <c r="D289" i="7"/>
  <c r="C289" i="7"/>
  <c r="G285" i="7"/>
  <c r="G276" i="7" s="1"/>
  <c r="G275" i="7" s="1"/>
  <c r="G274" i="7" s="1"/>
  <c r="F285" i="7"/>
  <c r="E285" i="7"/>
  <c r="D285" i="7"/>
  <c r="C285" i="7"/>
  <c r="C276" i="7" s="1"/>
  <c r="C275" i="7" s="1"/>
  <c r="C274" i="7" s="1"/>
  <c r="G280" i="7"/>
  <c r="F280" i="7"/>
  <c r="E280" i="7"/>
  <c r="D280" i="7"/>
  <c r="C280" i="7"/>
  <c r="G277" i="7"/>
  <c r="F277" i="7"/>
  <c r="E277" i="7"/>
  <c r="E276" i="7" s="1"/>
  <c r="D277" i="7"/>
  <c r="C277" i="7"/>
  <c r="D276" i="7"/>
  <c r="D275" i="7" s="1"/>
  <c r="D274" i="7" s="1"/>
  <c r="E275" i="7"/>
  <c r="E274" i="7" s="1"/>
  <c r="G272" i="7"/>
  <c r="F272" i="7"/>
  <c r="E272" i="7"/>
  <c r="E271" i="7" s="1"/>
  <c r="D272" i="7"/>
  <c r="C272" i="7"/>
  <c r="G271" i="7"/>
  <c r="F271" i="7"/>
  <c r="D271" i="7"/>
  <c r="C271" i="7"/>
  <c r="G267" i="7"/>
  <c r="F267" i="7"/>
  <c r="E267" i="7"/>
  <c r="E249" i="7" s="1"/>
  <c r="E248" i="7" s="1"/>
  <c r="E247" i="7" s="1"/>
  <c r="E246" i="7" s="1"/>
  <c r="D267" i="7"/>
  <c r="C267" i="7"/>
  <c r="G259" i="7"/>
  <c r="F259" i="7"/>
  <c r="E259" i="7"/>
  <c r="D259" i="7"/>
  <c r="C259" i="7"/>
  <c r="G254" i="7"/>
  <c r="G249" i="7" s="1"/>
  <c r="G248" i="7" s="1"/>
  <c r="G247" i="7" s="1"/>
  <c r="F254" i="7"/>
  <c r="E254" i="7"/>
  <c r="D254" i="7"/>
  <c r="C254" i="7"/>
  <c r="C249" i="7" s="1"/>
  <c r="C248" i="7" s="1"/>
  <c r="C247" i="7" s="1"/>
  <c r="C246" i="7" s="1"/>
  <c r="G250" i="7"/>
  <c r="F250" i="7"/>
  <c r="E250" i="7"/>
  <c r="D250" i="7"/>
  <c r="D249" i="7" s="1"/>
  <c r="D248" i="7" s="1"/>
  <c r="D247" i="7" s="1"/>
  <c r="C250" i="7"/>
  <c r="G241" i="7"/>
  <c r="G240" i="7" s="1"/>
  <c r="G239" i="7" s="1"/>
  <c r="G238" i="7" s="1"/>
  <c r="G237" i="7" s="1"/>
  <c r="G236" i="7" s="1"/>
  <c r="F241" i="7"/>
  <c r="F240" i="7" s="1"/>
  <c r="E241" i="7"/>
  <c r="D241" i="7"/>
  <c r="C241" i="7"/>
  <c r="C240" i="7" s="1"/>
  <c r="C239" i="7" s="1"/>
  <c r="C238" i="7" s="1"/>
  <c r="C237" i="7" s="1"/>
  <c r="C236" i="7" s="1"/>
  <c r="E240" i="7"/>
  <c r="D240" i="7"/>
  <c r="D239" i="7" s="1"/>
  <c r="D238" i="7" s="1"/>
  <c r="D237" i="7" s="1"/>
  <c r="D236" i="7" s="1"/>
  <c r="F239" i="7"/>
  <c r="E239" i="7"/>
  <c r="F238" i="7"/>
  <c r="E238" i="7"/>
  <c r="E237" i="7" s="1"/>
  <c r="E236" i="7" s="1"/>
  <c r="F237" i="7"/>
  <c r="F236" i="7" s="1"/>
  <c r="G234" i="7"/>
  <c r="F234" i="7"/>
  <c r="E234" i="7"/>
  <c r="D234" i="7"/>
  <c r="D233" i="7" s="1"/>
  <c r="C234" i="7"/>
  <c r="G233" i="7"/>
  <c r="F233" i="7"/>
  <c r="E233" i="7"/>
  <c r="E232" i="7" s="1"/>
  <c r="E231" i="7" s="1"/>
  <c r="E230" i="7" s="1"/>
  <c r="C233" i="7"/>
  <c r="G232" i="7"/>
  <c r="F232" i="7"/>
  <c r="F231" i="7" s="1"/>
  <c r="F230" i="7" s="1"/>
  <c r="D232" i="7"/>
  <c r="C232" i="7"/>
  <c r="C231" i="7" s="1"/>
  <c r="C230" i="7" s="1"/>
  <c r="G231" i="7"/>
  <c r="G230" i="7" s="1"/>
  <c r="D231" i="7"/>
  <c r="D230" i="7" s="1"/>
  <c r="G228" i="7"/>
  <c r="G227" i="7" s="1"/>
  <c r="G226" i="7" s="1"/>
  <c r="G225" i="7" s="1"/>
  <c r="F228" i="7"/>
  <c r="E228" i="7"/>
  <c r="E227" i="7" s="1"/>
  <c r="D228" i="7"/>
  <c r="C228" i="7"/>
  <c r="C227" i="7" s="1"/>
  <c r="C226" i="7" s="1"/>
  <c r="C225" i="7" s="1"/>
  <c r="C224" i="7" s="1"/>
  <c r="F227" i="7"/>
  <c r="F226" i="7" s="1"/>
  <c r="F225" i="7" s="1"/>
  <c r="F224" i="7" s="1"/>
  <c r="D227" i="7"/>
  <c r="E226" i="7"/>
  <c r="D226" i="7"/>
  <c r="D225" i="7" s="1"/>
  <c r="D224" i="7" s="1"/>
  <c r="E225" i="7"/>
  <c r="G224" i="7"/>
  <c r="E224" i="7"/>
  <c r="G220" i="7"/>
  <c r="G219" i="7" s="1"/>
  <c r="G218" i="7" s="1"/>
  <c r="G217" i="7" s="1"/>
  <c r="G216" i="7" s="1"/>
  <c r="G215" i="7" s="1"/>
  <c r="F220" i="7"/>
  <c r="F219" i="7" s="1"/>
  <c r="E220" i="7"/>
  <c r="D220" i="7"/>
  <c r="D219" i="7" s="1"/>
  <c r="D218" i="7" s="1"/>
  <c r="D217" i="7" s="1"/>
  <c r="D216" i="7" s="1"/>
  <c r="D215" i="7" s="1"/>
  <c r="C220" i="7"/>
  <c r="C219" i="7" s="1"/>
  <c r="C218" i="7" s="1"/>
  <c r="C217" i="7" s="1"/>
  <c r="C216" i="7" s="1"/>
  <c r="E219" i="7"/>
  <c r="F218" i="7"/>
  <c r="E218" i="7"/>
  <c r="F217" i="7"/>
  <c r="E217" i="7"/>
  <c r="E216" i="7" s="1"/>
  <c r="E215" i="7" s="1"/>
  <c r="F216" i="7"/>
  <c r="G212" i="7"/>
  <c r="F212" i="7"/>
  <c r="E212" i="7"/>
  <c r="D212" i="7"/>
  <c r="C212" i="7"/>
  <c r="G208" i="7"/>
  <c r="F208" i="7"/>
  <c r="E208" i="7"/>
  <c r="E207" i="7" s="1"/>
  <c r="D208" i="7"/>
  <c r="C208" i="7"/>
  <c r="G207" i="7"/>
  <c r="F207" i="7"/>
  <c r="D207" i="7"/>
  <c r="C207" i="7"/>
  <c r="G205" i="7"/>
  <c r="F205" i="7"/>
  <c r="E205" i="7"/>
  <c r="D205" i="7"/>
  <c r="C205" i="7"/>
  <c r="G203" i="7"/>
  <c r="F203" i="7"/>
  <c r="F200" i="7" s="1"/>
  <c r="F199" i="7" s="1"/>
  <c r="F198" i="7" s="1"/>
  <c r="F197" i="7" s="1"/>
  <c r="E203" i="7"/>
  <c r="D203" i="7"/>
  <c r="C203" i="7"/>
  <c r="G201" i="7"/>
  <c r="G200" i="7" s="1"/>
  <c r="G199" i="7" s="1"/>
  <c r="G198" i="7" s="1"/>
  <c r="G197" i="7" s="1"/>
  <c r="F201" i="7"/>
  <c r="E201" i="7"/>
  <c r="D201" i="7"/>
  <c r="C201" i="7"/>
  <c r="C200" i="7" s="1"/>
  <c r="C199" i="7" s="1"/>
  <c r="C198" i="7" s="1"/>
  <c r="C197" i="7" s="1"/>
  <c r="D200" i="7"/>
  <c r="D199" i="7" s="1"/>
  <c r="D198" i="7" s="1"/>
  <c r="D197" i="7" s="1"/>
  <c r="G194" i="7"/>
  <c r="F194" i="7"/>
  <c r="E194" i="7"/>
  <c r="D194" i="7"/>
  <c r="C194" i="7"/>
  <c r="G190" i="7"/>
  <c r="F190" i="7"/>
  <c r="E190" i="7"/>
  <c r="D190" i="7"/>
  <c r="C190" i="7"/>
  <c r="F189" i="7"/>
  <c r="E189" i="7"/>
  <c r="D189" i="7"/>
  <c r="G187" i="7"/>
  <c r="F187" i="7"/>
  <c r="E187" i="7"/>
  <c r="E182" i="7" s="1"/>
  <c r="E181" i="7" s="1"/>
  <c r="E180" i="7" s="1"/>
  <c r="D187" i="7"/>
  <c r="C187" i="7"/>
  <c r="G185" i="7"/>
  <c r="F185" i="7"/>
  <c r="E185" i="7"/>
  <c r="D185" i="7"/>
  <c r="D182" i="7" s="1"/>
  <c r="D181" i="7" s="1"/>
  <c r="D180" i="7" s="1"/>
  <c r="C185" i="7"/>
  <c r="G183" i="7"/>
  <c r="G182" i="7" s="1"/>
  <c r="F183" i="7"/>
  <c r="E183" i="7"/>
  <c r="D183" i="7"/>
  <c r="C183" i="7"/>
  <c r="C182" i="7" s="1"/>
  <c r="F182" i="7"/>
  <c r="F181" i="7" s="1"/>
  <c r="F180" i="7" s="1"/>
  <c r="G177" i="7"/>
  <c r="G172" i="7" s="1"/>
  <c r="F177" i="7"/>
  <c r="E177" i="7"/>
  <c r="D177" i="7"/>
  <c r="C177" i="7"/>
  <c r="C172" i="7" s="1"/>
  <c r="G173" i="7"/>
  <c r="F173" i="7"/>
  <c r="F172" i="7" s="1"/>
  <c r="E173" i="7"/>
  <c r="D173" i="7"/>
  <c r="D172" i="7" s="1"/>
  <c r="C173" i="7"/>
  <c r="E172" i="7"/>
  <c r="G170" i="7"/>
  <c r="F170" i="7"/>
  <c r="E170" i="7"/>
  <c r="D170" i="7"/>
  <c r="C170" i="7"/>
  <c r="G168" i="7"/>
  <c r="F168" i="7"/>
  <c r="E168" i="7"/>
  <c r="D168" i="7"/>
  <c r="C168" i="7"/>
  <c r="G166" i="7"/>
  <c r="F166" i="7"/>
  <c r="F165" i="7" s="1"/>
  <c r="F164" i="7" s="1"/>
  <c r="F163" i="7" s="1"/>
  <c r="E166" i="7"/>
  <c r="E165" i="7" s="1"/>
  <c r="E164" i="7" s="1"/>
  <c r="E163" i="7" s="1"/>
  <c r="D166" i="7"/>
  <c r="C166" i="7"/>
  <c r="G165" i="7"/>
  <c r="G164" i="7" s="1"/>
  <c r="G163" i="7" s="1"/>
  <c r="C165" i="7"/>
  <c r="G160" i="7"/>
  <c r="F160" i="7"/>
  <c r="E160" i="7"/>
  <c r="D160" i="7"/>
  <c r="C160" i="7"/>
  <c r="G156" i="7"/>
  <c r="G155" i="7" s="1"/>
  <c r="F156" i="7"/>
  <c r="E156" i="7"/>
  <c r="E155" i="7" s="1"/>
  <c r="D156" i="7"/>
  <c r="C156" i="7"/>
  <c r="F155" i="7"/>
  <c r="D155" i="7"/>
  <c r="D147" i="7" s="1"/>
  <c r="D146" i="7" s="1"/>
  <c r="C155" i="7"/>
  <c r="G153" i="7"/>
  <c r="F153" i="7"/>
  <c r="E153" i="7"/>
  <c r="D153" i="7"/>
  <c r="C153" i="7"/>
  <c r="G151" i="7"/>
  <c r="F151" i="7"/>
  <c r="E151" i="7"/>
  <c r="D151" i="7"/>
  <c r="C151" i="7"/>
  <c r="G149" i="7"/>
  <c r="G148" i="7" s="1"/>
  <c r="G147" i="7" s="1"/>
  <c r="G146" i="7" s="1"/>
  <c r="F149" i="7"/>
  <c r="E149" i="7"/>
  <c r="D149" i="7"/>
  <c r="C149" i="7"/>
  <c r="C148" i="7" s="1"/>
  <c r="C147" i="7" s="1"/>
  <c r="C146" i="7" s="1"/>
  <c r="D148" i="7"/>
  <c r="G142" i="7"/>
  <c r="G141" i="7" s="1"/>
  <c r="F142" i="7"/>
  <c r="F141" i="7" s="1"/>
  <c r="E142" i="7"/>
  <c r="D142" i="7"/>
  <c r="D141" i="7" s="1"/>
  <c r="C142" i="7"/>
  <c r="C141" i="7" s="1"/>
  <c r="E141" i="7"/>
  <c r="G139" i="7"/>
  <c r="F139" i="7"/>
  <c r="E139" i="7"/>
  <c r="D139" i="7"/>
  <c r="D134" i="7" s="1"/>
  <c r="C139" i="7"/>
  <c r="G137" i="7"/>
  <c r="F137" i="7"/>
  <c r="E137" i="7"/>
  <c r="E134" i="7" s="1"/>
  <c r="E133" i="7" s="1"/>
  <c r="E132" i="7" s="1"/>
  <c r="D137" i="7"/>
  <c r="C137" i="7"/>
  <c r="G135" i="7"/>
  <c r="F135" i="7"/>
  <c r="F134" i="7" s="1"/>
  <c r="F133" i="7" s="1"/>
  <c r="F132" i="7" s="1"/>
  <c r="E135" i="7"/>
  <c r="D135" i="7"/>
  <c r="C135" i="7"/>
  <c r="G134" i="7"/>
  <c r="C134" i="7"/>
  <c r="G129" i="7"/>
  <c r="G128" i="7" s="1"/>
  <c r="F129" i="7"/>
  <c r="F128" i="7" s="1"/>
  <c r="E129" i="7"/>
  <c r="D129" i="7"/>
  <c r="C129" i="7"/>
  <c r="E128" i="7"/>
  <c r="D128" i="7"/>
  <c r="C128" i="7"/>
  <c r="G126" i="7"/>
  <c r="F126" i="7"/>
  <c r="E126" i="7"/>
  <c r="D126" i="7"/>
  <c r="D121" i="7" s="1"/>
  <c r="D120" i="7" s="1"/>
  <c r="D119" i="7" s="1"/>
  <c r="C126" i="7"/>
  <c r="G124" i="7"/>
  <c r="F124" i="7"/>
  <c r="E124" i="7"/>
  <c r="E121" i="7" s="1"/>
  <c r="E120" i="7" s="1"/>
  <c r="E119" i="7" s="1"/>
  <c r="E118" i="7" s="1"/>
  <c r="D124" i="7"/>
  <c r="C124" i="7"/>
  <c r="G122" i="7"/>
  <c r="F122" i="7"/>
  <c r="F121" i="7" s="1"/>
  <c r="F120" i="7" s="1"/>
  <c r="F119" i="7" s="1"/>
  <c r="F118" i="7" s="1"/>
  <c r="E122" i="7"/>
  <c r="D122" i="7"/>
  <c r="C122" i="7"/>
  <c r="G121" i="7"/>
  <c r="C121" i="7"/>
  <c r="G116" i="7"/>
  <c r="G115" i="7" s="1"/>
  <c r="F116" i="7"/>
  <c r="E116" i="7"/>
  <c r="E115" i="7" s="1"/>
  <c r="E114" i="7" s="1"/>
  <c r="E113" i="7" s="1"/>
  <c r="E112" i="7" s="1"/>
  <c r="D116" i="7"/>
  <c r="C116" i="7"/>
  <c r="C115" i="7" s="1"/>
  <c r="C114" i="7" s="1"/>
  <c r="C113" i="7" s="1"/>
  <c r="C112" i="7" s="1"/>
  <c r="F115" i="7"/>
  <c r="D115" i="7"/>
  <c r="D114" i="7" s="1"/>
  <c r="G114" i="7"/>
  <c r="F114" i="7"/>
  <c r="F113" i="7" s="1"/>
  <c r="F112" i="7" s="1"/>
  <c r="G113" i="7"/>
  <c r="D113" i="7"/>
  <c r="D112" i="7" s="1"/>
  <c r="G112" i="7"/>
  <c r="G110" i="7"/>
  <c r="F110" i="7"/>
  <c r="E110" i="7"/>
  <c r="E109" i="7" s="1"/>
  <c r="E108" i="7" s="1"/>
  <c r="E107" i="7" s="1"/>
  <c r="E106" i="7" s="1"/>
  <c r="D110" i="7"/>
  <c r="D109" i="7" s="1"/>
  <c r="C110" i="7"/>
  <c r="G109" i="7"/>
  <c r="G108" i="7" s="1"/>
  <c r="G107" i="7" s="1"/>
  <c r="G106" i="7" s="1"/>
  <c r="F109" i="7"/>
  <c r="F108" i="7" s="1"/>
  <c r="F107" i="7" s="1"/>
  <c r="F106" i="7" s="1"/>
  <c r="C109" i="7"/>
  <c r="D108" i="7"/>
  <c r="C108" i="7"/>
  <c r="D107" i="7"/>
  <c r="C107" i="7"/>
  <c r="C106" i="7" s="1"/>
  <c r="D106" i="7"/>
  <c r="G104" i="7"/>
  <c r="F104" i="7"/>
  <c r="E104" i="7"/>
  <c r="E103" i="7" s="1"/>
  <c r="D104" i="7"/>
  <c r="C104" i="7"/>
  <c r="G103" i="7"/>
  <c r="F103" i="7"/>
  <c r="F102" i="7" s="1"/>
  <c r="F101" i="7" s="1"/>
  <c r="F100" i="7" s="1"/>
  <c r="D103" i="7"/>
  <c r="C103" i="7"/>
  <c r="G102" i="7"/>
  <c r="G101" i="7" s="1"/>
  <c r="G100" i="7" s="1"/>
  <c r="E102" i="7"/>
  <c r="E101" i="7" s="1"/>
  <c r="E100" i="7" s="1"/>
  <c r="D102" i="7"/>
  <c r="C102" i="7"/>
  <c r="C101" i="7" s="1"/>
  <c r="C100" i="7" s="1"/>
  <c r="D101" i="7"/>
  <c r="D100" i="7" s="1"/>
  <c r="G97" i="7"/>
  <c r="F97" i="7"/>
  <c r="F96" i="7" s="1"/>
  <c r="E97" i="7"/>
  <c r="D97" i="7"/>
  <c r="C97" i="7"/>
  <c r="G96" i="7"/>
  <c r="G95" i="7" s="1"/>
  <c r="G94" i="7" s="1"/>
  <c r="G93" i="7" s="1"/>
  <c r="E96" i="7"/>
  <c r="D96" i="7"/>
  <c r="C96" i="7"/>
  <c r="C95" i="7" s="1"/>
  <c r="F95" i="7"/>
  <c r="F94" i="7" s="1"/>
  <c r="F93" i="7" s="1"/>
  <c r="E95" i="7"/>
  <c r="D95" i="7"/>
  <c r="D94" i="7" s="1"/>
  <c r="E94" i="7"/>
  <c r="E93" i="7" s="1"/>
  <c r="C94" i="7"/>
  <c r="D93" i="7"/>
  <c r="C93" i="7"/>
  <c r="G91" i="7"/>
  <c r="G90" i="7" s="1"/>
  <c r="F91" i="7"/>
  <c r="E91" i="7"/>
  <c r="D91" i="7"/>
  <c r="C91" i="7"/>
  <c r="C90" i="7" s="1"/>
  <c r="C89" i="7" s="1"/>
  <c r="C88" i="7" s="1"/>
  <c r="F90" i="7"/>
  <c r="F89" i="7" s="1"/>
  <c r="F88" i="7" s="1"/>
  <c r="E90" i="7"/>
  <c r="E89" i="7" s="1"/>
  <c r="E88" i="7" s="1"/>
  <c r="D90" i="7"/>
  <c r="D89" i="7" s="1"/>
  <c r="G89" i="7"/>
  <c r="G88" i="7"/>
  <c r="D88" i="7"/>
  <c r="G82" i="7"/>
  <c r="F82" i="7"/>
  <c r="E82" i="7"/>
  <c r="D82" i="7"/>
  <c r="D79" i="7" s="1"/>
  <c r="D78" i="7" s="1"/>
  <c r="D77" i="7" s="1"/>
  <c r="D76" i="7" s="1"/>
  <c r="C82" i="7"/>
  <c r="G80" i="7"/>
  <c r="G79" i="7" s="1"/>
  <c r="F80" i="7"/>
  <c r="E80" i="7"/>
  <c r="E79" i="7" s="1"/>
  <c r="E78" i="7" s="1"/>
  <c r="E77" i="7" s="1"/>
  <c r="E76" i="7" s="1"/>
  <c r="D80" i="7"/>
  <c r="C80" i="7"/>
  <c r="C79" i="7" s="1"/>
  <c r="C78" i="7" s="1"/>
  <c r="C77" i="7" s="1"/>
  <c r="C76" i="7" s="1"/>
  <c r="F79" i="7"/>
  <c r="F78" i="7" s="1"/>
  <c r="F77" i="7" s="1"/>
  <c r="F76" i="7" s="1"/>
  <c r="G78" i="7"/>
  <c r="G77" i="7"/>
  <c r="G76" i="7"/>
  <c r="G74" i="7"/>
  <c r="F74" i="7"/>
  <c r="E74" i="7"/>
  <c r="E73" i="7" s="1"/>
  <c r="E47" i="7" s="1"/>
  <c r="E46" i="7" s="1"/>
  <c r="E45" i="7" s="1"/>
  <c r="D74" i="7"/>
  <c r="D73" i="7" s="1"/>
  <c r="C74" i="7"/>
  <c r="G73" i="7"/>
  <c r="F73" i="7"/>
  <c r="C73" i="7"/>
  <c r="G67" i="7"/>
  <c r="F67" i="7"/>
  <c r="E67" i="7"/>
  <c r="D67" i="7"/>
  <c r="C67" i="7"/>
  <c r="G58" i="7"/>
  <c r="G48" i="7" s="1"/>
  <c r="G47" i="7" s="1"/>
  <c r="G46" i="7" s="1"/>
  <c r="G45" i="7" s="1"/>
  <c r="F58" i="7"/>
  <c r="E58" i="7"/>
  <c r="D58" i="7"/>
  <c r="C58" i="7"/>
  <c r="C48" i="7" s="1"/>
  <c r="C47" i="7" s="1"/>
  <c r="C46" i="7" s="1"/>
  <c r="C45" i="7" s="1"/>
  <c r="G53" i="7"/>
  <c r="F53" i="7"/>
  <c r="E53" i="7"/>
  <c r="D53" i="7"/>
  <c r="D48" i="7" s="1"/>
  <c r="D47" i="7" s="1"/>
  <c r="D46" i="7" s="1"/>
  <c r="D45" i="7" s="1"/>
  <c r="D38" i="7" s="1"/>
  <c r="D37" i="7" s="1"/>
  <c r="C53" i="7"/>
  <c r="G49" i="7"/>
  <c r="F49" i="7"/>
  <c r="E49" i="7"/>
  <c r="E48" i="7" s="1"/>
  <c r="D49" i="7"/>
  <c r="C49" i="7"/>
  <c r="F48" i="7"/>
  <c r="F47" i="7" s="1"/>
  <c r="F46" i="7" s="1"/>
  <c r="F45" i="7" s="1"/>
  <c r="G43" i="7"/>
  <c r="F43" i="7"/>
  <c r="F42" i="7" s="1"/>
  <c r="E43" i="7"/>
  <c r="D43" i="7"/>
  <c r="C43" i="7"/>
  <c r="G42" i="7"/>
  <c r="G41" i="7" s="1"/>
  <c r="G40" i="7" s="1"/>
  <c r="G39" i="7" s="1"/>
  <c r="G38" i="7" s="1"/>
  <c r="G37" i="7" s="1"/>
  <c r="E42" i="7"/>
  <c r="D42" i="7"/>
  <c r="C42" i="7"/>
  <c r="C41" i="7" s="1"/>
  <c r="F41" i="7"/>
  <c r="E41" i="7"/>
  <c r="D41" i="7"/>
  <c r="F40" i="7"/>
  <c r="E40" i="7"/>
  <c r="E39" i="7" s="1"/>
  <c r="E38" i="7" s="1"/>
  <c r="E37" i="7" s="1"/>
  <c r="D40" i="7"/>
  <c r="C40" i="7"/>
  <c r="F39" i="7"/>
  <c r="F38" i="7" s="1"/>
  <c r="F37" i="7" s="1"/>
  <c r="D39" i="7"/>
  <c r="C39" i="7"/>
  <c r="G35" i="7"/>
  <c r="F35" i="7"/>
  <c r="E35" i="7"/>
  <c r="E34" i="7" s="1"/>
  <c r="E33" i="7" s="1"/>
  <c r="E32" i="7" s="1"/>
  <c r="E31" i="7" s="1"/>
  <c r="D35" i="7"/>
  <c r="C35" i="7"/>
  <c r="G34" i="7"/>
  <c r="F34" i="7"/>
  <c r="F33" i="7" s="1"/>
  <c r="F32" i="7" s="1"/>
  <c r="F31" i="7" s="1"/>
  <c r="D34" i="7"/>
  <c r="C34" i="7"/>
  <c r="G33" i="7"/>
  <c r="G32" i="7" s="1"/>
  <c r="G31" i="7" s="1"/>
  <c r="D33" i="7"/>
  <c r="C33" i="7"/>
  <c r="C32" i="7" s="1"/>
  <c r="C31" i="7" s="1"/>
  <c r="D32" i="7"/>
  <c r="D31" i="7" s="1"/>
  <c r="G29" i="7"/>
  <c r="F29" i="7"/>
  <c r="F28" i="7" s="1"/>
  <c r="F27" i="7" s="1"/>
  <c r="F26" i="7" s="1"/>
  <c r="F25" i="7" s="1"/>
  <c r="E29" i="7"/>
  <c r="D29" i="7"/>
  <c r="C29" i="7"/>
  <c r="G28" i="7"/>
  <c r="G27" i="7" s="1"/>
  <c r="G26" i="7" s="1"/>
  <c r="G25" i="7" s="1"/>
  <c r="E28" i="7"/>
  <c r="D28" i="7"/>
  <c r="C28" i="7"/>
  <c r="C27" i="7" s="1"/>
  <c r="C26" i="7" s="1"/>
  <c r="C25" i="7" s="1"/>
  <c r="E27" i="7"/>
  <c r="D27" i="7"/>
  <c r="D26" i="7" s="1"/>
  <c r="D25" i="7" s="1"/>
  <c r="E26" i="7"/>
  <c r="E25" i="7" s="1"/>
  <c r="G23" i="7"/>
  <c r="G22" i="7" s="1"/>
  <c r="G21" i="7" s="1"/>
  <c r="G20" i="7" s="1"/>
  <c r="G19" i="7" s="1"/>
  <c r="F23" i="7"/>
  <c r="E23" i="7"/>
  <c r="D23" i="7"/>
  <c r="C23" i="7"/>
  <c r="C22" i="7" s="1"/>
  <c r="C21" i="7" s="1"/>
  <c r="C20" i="7" s="1"/>
  <c r="C19" i="7" s="1"/>
  <c r="F22" i="7"/>
  <c r="E22" i="7"/>
  <c r="D22" i="7"/>
  <c r="D21" i="7" s="1"/>
  <c r="D20" i="7" s="1"/>
  <c r="D19" i="7" s="1"/>
  <c r="F21" i="7"/>
  <c r="E21" i="7"/>
  <c r="E20" i="7" s="1"/>
  <c r="E19" i="7" s="1"/>
  <c r="E18" i="7" s="1"/>
  <c r="E17" i="7" s="1"/>
  <c r="E16" i="7" s="1"/>
  <c r="F20" i="7"/>
  <c r="F19" i="7" s="1"/>
  <c r="F18" i="7" s="1"/>
  <c r="F17" i="7" s="1"/>
  <c r="F16" i="7" s="1"/>
  <c r="G14" i="7"/>
  <c r="G13" i="7" s="1"/>
  <c r="G12" i="7" s="1"/>
  <c r="G11" i="7" s="1"/>
  <c r="G10" i="7" s="1"/>
  <c r="G9" i="7" s="1"/>
  <c r="G8" i="7" s="1"/>
  <c r="G7" i="7" s="1"/>
  <c r="F14" i="7"/>
  <c r="E14" i="7"/>
  <c r="D14" i="7"/>
  <c r="C14" i="7"/>
  <c r="C13" i="7" s="1"/>
  <c r="C12" i="7" s="1"/>
  <c r="C11" i="7" s="1"/>
  <c r="C10" i="7" s="1"/>
  <c r="C9" i="7" s="1"/>
  <c r="C8" i="7" s="1"/>
  <c r="C7" i="7" s="1"/>
  <c r="F13" i="7"/>
  <c r="E13" i="7"/>
  <c r="D13" i="7"/>
  <c r="D12" i="7" s="1"/>
  <c r="D11" i="7" s="1"/>
  <c r="D10" i="7" s="1"/>
  <c r="D9" i="7" s="1"/>
  <c r="D8" i="7" s="1"/>
  <c r="D7" i="7" s="1"/>
  <c r="F12" i="7"/>
  <c r="E12" i="7"/>
  <c r="E11" i="7" s="1"/>
  <c r="E10" i="7" s="1"/>
  <c r="E9" i="7" s="1"/>
  <c r="E8" i="7" s="1"/>
  <c r="E7" i="7" s="1"/>
  <c r="F11" i="7"/>
  <c r="F10" i="7" s="1"/>
  <c r="F9" i="7" s="1"/>
  <c r="F8" i="7" s="1"/>
  <c r="F7" i="7" s="1"/>
  <c r="F11" i="4"/>
  <c r="F10" i="4" s="1"/>
  <c r="E11" i="4"/>
  <c r="D11" i="4"/>
  <c r="C11" i="4"/>
  <c r="B11" i="4"/>
  <c r="B10" i="4" s="1"/>
  <c r="E10" i="4"/>
  <c r="D10" i="4"/>
  <c r="C10" i="4"/>
  <c r="F54" i="3"/>
  <c r="E54" i="3"/>
  <c r="D54" i="3"/>
  <c r="C54" i="3"/>
  <c r="B54" i="3"/>
  <c r="F52" i="3"/>
  <c r="E52" i="3"/>
  <c r="D52" i="3"/>
  <c r="C52" i="3"/>
  <c r="B52" i="3"/>
  <c r="F44" i="3"/>
  <c r="E44" i="3"/>
  <c r="D44" i="3"/>
  <c r="C44" i="3"/>
  <c r="B44" i="3"/>
  <c r="F40" i="3"/>
  <c r="E40" i="3"/>
  <c r="D40" i="3"/>
  <c r="C40" i="3"/>
  <c r="C35" i="3" s="1"/>
  <c r="B40" i="3"/>
  <c r="F38" i="3"/>
  <c r="E38" i="3"/>
  <c r="D38" i="3"/>
  <c r="D35" i="3" s="1"/>
  <c r="C38" i="3"/>
  <c r="B38" i="3"/>
  <c r="F36" i="3"/>
  <c r="E36" i="3"/>
  <c r="E35" i="3" s="1"/>
  <c r="D36" i="3"/>
  <c r="C36" i="3"/>
  <c r="B36" i="3"/>
  <c r="F35" i="3"/>
  <c r="B35" i="3"/>
  <c r="F28" i="3"/>
  <c r="E28" i="3"/>
  <c r="D28" i="3"/>
  <c r="C28" i="3"/>
  <c r="B28" i="3"/>
  <c r="F26" i="3"/>
  <c r="E26" i="3"/>
  <c r="D26" i="3"/>
  <c r="C26" i="3"/>
  <c r="B26" i="3"/>
  <c r="F19" i="3"/>
  <c r="E19" i="3"/>
  <c r="D19" i="3"/>
  <c r="C19" i="3"/>
  <c r="B19" i="3"/>
  <c r="F15" i="3"/>
  <c r="F10" i="3" s="1"/>
  <c r="E15" i="3"/>
  <c r="D15" i="3"/>
  <c r="C15" i="3"/>
  <c r="B15" i="3"/>
  <c r="B10" i="3" s="1"/>
  <c r="F13" i="3"/>
  <c r="E13" i="3"/>
  <c r="D13" i="3"/>
  <c r="C13" i="3"/>
  <c r="C10" i="3" s="1"/>
  <c r="B13" i="3"/>
  <c r="F11" i="3"/>
  <c r="E11" i="3"/>
  <c r="D11" i="3"/>
  <c r="D10" i="3" s="1"/>
  <c r="C11" i="3"/>
  <c r="B11" i="3"/>
  <c r="E10" i="3"/>
  <c r="H33" i="2"/>
  <c r="H26" i="2" s="1"/>
  <c r="G33" i="2"/>
  <c r="F33" i="2"/>
  <c r="E33" i="2"/>
  <c r="D33" i="2"/>
  <c r="D26" i="2" s="1"/>
  <c r="H27" i="2"/>
  <c r="G27" i="2"/>
  <c r="F27" i="2"/>
  <c r="E27" i="2"/>
  <c r="E26" i="2" s="1"/>
  <c r="D27" i="2"/>
  <c r="G26" i="2"/>
  <c r="F26" i="2"/>
  <c r="H19" i="2"/>
  <c r="G19" i="2"/>
  <c r="F19" i="2"/>
  <c r="E19" i="2"/>
  <c r="D19" i="2"/>
  <c r="H17" i="2"/>
  <c r="H10" i="2" s="1"/>
  <c r="G17" i="2"/>
  <c r="F17" i="2"/>
  <c r="E17" i="2"/>
  <c r="D17" i="2"/>
  <c r="D10" i="2" s="1"/>
  <c r="H11" i="2"/>
  <c r="G11" i="2"/>
  <c r="F11" i="2"/>
  <c r="E11" i="2"/>
  <c r="E10" i="2" s="1"/>
  <c r="D11" i="2"/>
  <c r="G10" i="2"/>
  <c r="F10" i="2"/>
  <c r="F37" i="1"/>
  <c r="G34" i="1" s="1"/>
  <c r="G37" i="1" s="1"/>
  <c r="H34" i="1" s="1"/>
  <c r="H37" i="1" s="1"/>
  <c r="I34" i="1" s="1"/>
  <c r="I37" i="1" s="1"/>
  <c r="J34" i="1" s="1"/>
  <c r="J37" i="1" s="1"/>
  <c r="I28" i="1"/>
  <c r="J21" i="1"/>
  <c r="I21" i="1"/>
  <c r="H21" i="1"/>
  <c r="G21" i="1"/>
  <c r="F21" i="1"/>
  <c r="H14" i="1"/>
  <c r="J11" i="1"/>
  <c r="I11" i="1"/>
  <c r="I14" i="1" s="1"/>
  <c r="I29" i="1" s="1"/>
  <c r="H11" i="1"/>
  <c r="G11" i="1"/>
  <c r="F11" i="1"/>
  <c r="J8" i="1"/>
  <c r="J14" i="1" s="1"/>
  <c r="I8" i="1"/>
  <c r="H8" i="1"/>
  <c r="G8" i="1"/>
  <c r="G14" i="1" s="1"/>
  <c r="F8" i="1"/>
  <c r="F14" i="1" s="1"/>
  <c r="F22" i="1" s="1"/>
  <c r="F28" i="1" s="1"/>
  <c r="G29" i="1" l="1"/>
  <c r="G22" i="1"/>
  <c r="G28" i="1" s="1"/>
  <c r="D145" i="7"/>
  <c r="C164" i="7"/>
  <c r="C163" i="7" s="1"/>
  <c r="C145" i="7" s="1"/>
  <c r="C87" i="7" s="1"/>
  <c r="C86" i="7" s="1"/>
  <c r="C85" i="7" s="1"/>
  <c r="C18" i="7"/>
  <c r="C17" i="7" s="1"/>
  <c r="G18" i="7"/>
  <c r="G17" i="7" s="1"/>
  <c r="G16" i="7" s="1"/>
  <c r="C38" i="7"/>
  <c r="C37" i="7" s="1"/>
  <c r="C215" i="7"/>
  <c r="F357" i="7"/>
  <c r="G145" i="7"/>
  <c r="J22" i="1"/>
  <c r="J28" i="1" s="1"/>
  <c r="J29" i="1" s="1"/>
  <c r="D18" i="7"/>
  <c r="D17" i="7" s="1"/>
  <c r="D16" i="7" s="1"/>
  <c r="F87" i="7"/>
  <c r="F86" i="7" s="1"/>
  <c r="F85" i="7" s="1"/>
  <c r="F365" i="7"/>
  <c r="F364" i="7" s="1"/>
  <c r="G120" i="7"/>
  <c r="G119" i="7" s="1"/>
  <c r="C133" i="7"/>
  <c r="C132" i="7" s="1"/>
  <c r="D522" i="7"/>
  <c r="G523" i="7"/>
  <c r="G522" i="7" s="1"/>
  <c r="D133" i="7"/>
  <c r="D132" i="7" s="1"/>
  <c r="D118" i="7" s="1"/>
  <c r="D87" i="7" s="1"/>
  <c r="D86" i="7" s="1"/>
  <c r="D85" i="7" s="1"/>
  <c r="G133" i="7"/>
  <c r="G132" i="7" s="1"/>
  <c r="G246" i="7"/>
  <c r="C453" i="7"/>
  <c r="F522" i="7"/>
  <c r="H22" i="1"/>
  <c r="H28" i="1" s="1"/>
  <c r="H29" i="1" s="1"/>
  <c r="C181" i="7"/>
  <c r="C180" i="7" s="1"/>
  <c r="E320" i="7"/>
  <c r="E319" i="7" s="1"/>
  <c r="E318" i="7" s="1"/>
  <c r="D320" i="7"/>
  <c r="D319" i="7" s="1"/>
  <c r="D318" i="7" s="1"/>
  <c r="G366" i="7"/>
  <c r="G365" i="7" s="1"/>
  <c r="G364" i="7" s="1"/>
  <c r="G357" i="7" s="1"/>
  <c r="D465" i="7"/>
  <c r="D532" i="7"/>
  <c r="F148" i="7"/>
  <c r="F147" i="7" s="1"/>
  <c r="F146" i="7" s="1"/>
  <c r="F145" i="7" s="1"/>
  <c r="C331" i="7"/>
  <c r="G331" i="7"/>
  <c r="F320" i="7"/>
  <c r="F319" i="7" s="1"/>
  <c r="F318" i="7" s="1"/>
  <c r="F416" i="7"/>
  <c r="C120" i="7"/>
  <c r="C119" i="7" s="1"/>
  <c r="C118" i="7" s="1"/>
  <c r="E148" i="7"/>
  <c r="E147" i="7" s="1"/>
  <c r="E146" i="7" s="1"/>
  <c r="E145" i="7" s="1"/>
  <c r="E87" i="7" s="1"/>
  <c r="E86" i="7" s="1"/>
  <c r="E85" i="7" s="1"/>
  <c r="D165" i="7"/>
  <c r="D164" i="7" s="1"/>
  <c r="D163" i="7" s="1"/>
  <c r="E200" i="7"/>
  <c r="E199" i="7" s="1"/>
  <c r="E198" i="7" s="1"/>
  <c r="E197" i="7" s="1"/>
  <c r="F249" i="7"/>
  <c r="F248" i="7" s="1"/>
  <c r="F247" i="7" s="1"/>
  <c r="F246" i="7" s="1"/>
  <c r="F245" i="7" s="1"/>
  <c r="F244" i="7" s="1"/>
  <c r="F243" i="7" s="1"/>
  <c r="D299" i="7"/>
  <c r="D298" i="7" s="1"/>
  <c r="D297" i="7" s="1"/>
  <c r="D246" i="7" s="1"/>
  <c r="E346" i="7"/>
  <c r="C357" i="7"/>
  <c r="E465" i="7"/>
  <c r="E522" i="7"/>
  <c r="E245" i="7" s="1"/>
  <c r="E244" i="7" s="1"/>
  <c r="E243" i="7" s="1"/>
  <c r="C189" i="7"/>
  <c r="G189" i="7"/>
  <c r="G181" i="7" s="1"/>
  <c r="G180" i="7" s="1"/>
  <c r="F215" i="7"/>
  <c r="C321" i="7"/>
  <c r="C320" i="7" s="1"/>
  <c r="C319" i="7" s="1"/>
  <c r="C318" i="7" s="1"/>
  <c r="C245" i="7" s="1"/>
  <c r="C244" i="7" s="1"/>
  <c r="C243" i="7" s="1"/>
  <c r="G321" i="7"/>
  <c r="D419" i="7"/>
  <c r="C419" i="7"/>
  <c r="C418" i="7" s="1"/>
  <c r="C417" i="7" s="1"/>
  <c r="C416" i="7" s="1"/>
  <c r="G419" i="7"/>
  <c r="G418" i="7" s="1"/>
  <c r="G417" i="7" s="1"/>
  <c r="G416" i="7" s="1"/>
  <c r="D434" i="7"/>
  <c r="D433" i="7" s="1"/>
  <c r="D357" i="7"/>
  <c r="D453" i="7"/>
  <c r="D428" i="7"/>
  <c r="C435" i="7"/>
  <c r="C434" i="7" s="1"/>
  <c r="C433" i="7" s="1"/>
  <c r="G435" i="7"/>
  <c r="G434" i="7" s="1"/>
  <c r="G433" i="7" s="1"/>
  <c r="E553" i="7"/>
  <c r="E552" i="7" s="1"/>
  <c r="E551" i="7" s="1"/>
  <c r="E550" i="7" s="1"/>
  <c r="D418" i="7" l="1"/>
  <c r="D417" i="7" s="1"/>
  <c r="D416" i="7" s="1"/>
  <c r="D245" i="7" s="1"/>
  <c r="D244" i="7" s="1"/>
  <c r="D243" i="7" s="1"/>
  <c r="G118" i="7"/>
  <c r="G87" i="7" s="1"/>
  <c r="G86" i="7" s="1"/>
  <c r="G85" i="7" s="1"/>
  <c r="G245" i="7"/>
  <c r="G244" i="7" s="1"/>
  <c r="G243" i="7" s="1"/>
  <c r="G320" i="7"/>
  <c r="G319" i="7" s="1"/>
  <c r="G318" i="7" s="1"/>
  <c r="C16" i="7"/>
</calcChain>
</file>

<file path=xl/sharedStrings.xml><?xml version="1.0" encoding="utf-8"?>
<sst xmlns="http://schemas.openxmlformats.org/spreadsheetml/2006/main" count="875" uniqueCount="276">
  <si>
    <t>FINANCIJSKI PLAN OSNOVNE ŠKOLE JOSIPA ZORIĆA 
ZA 2026. I PROJEKCIJA ZA 2027. I 2028. GODINU</t>
  </si>
  <si>
    <t>I. OPĆI DIO</t>
  </si>
  <si>
    <t>A) SAŽETAK RAČUNA PRIHODA I RASHODA</t>
  </si>
  <si>
    <t>EUR</t>
  </si>
  <si>
    <t>Izvršenje 2024.*</t>
  </si>
  <si>
    <t>Plan 2025.</t>
  </si>
  <si>
    <t>Plan 2026.</t>
  </si>
  <si>
    <t>Projekcija plana
za 2027.</t>
  </si>
  <si>
    <t>Projekcija plana
za 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</si>
  <si>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</si>
  <si>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</si>
  <si>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</si>
  <si>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</si>
  <si>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</si>
  <si>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</si>
  <si>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</si>
  <si>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</si>
  <si>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</si>
  <si>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</si>
  <si>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</si>
  <si>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</si>
  <si>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</si>
  <si>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</si>
  <si>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</si>
  <si>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</si>
  <si>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</si>
  <si>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</si>
  <si>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</si>
  <si>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 FINANCIJSKI PLAN OSNOVNE ŠKOLE JOSIPA ZORIĆA 
ZA 2026. I PROJEKCIJA ZA 2027. I 2028. GODINU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</si>
  <si>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</si>
  <si>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</si>
  <si>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</si>
  <si>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</si>
  <si>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</si>
  <si>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Prihodi poslovanja</t>
  </si>
  <si>
    <t>Pomoći iz inozemstva i od subjekata unutar općeg proračuna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</si>
  <si>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</si>
  <si>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</si>
  <si>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</si>
  <si>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</si>
  <si>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>Prihodi od prodaje nefinancijske imovine</t>
  </si>
  <si>
    <t>Prihodi od prodaje proizvedene dugotrajne imovine</t>
  </si>
  <si>
    <t>Vlastiti izvori</t>
  </si>
  <si>
    <t>Rezultat poslovanja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</si>
  <si>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</si>
  <si>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</si>
  <si>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</si>
  <si>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</si>
  <si>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</si>
  <si>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</si>
  <si>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</si>
  <si>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</si>
  <si>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nefinancijske imovine</t>
  </si>
  <si>
    <t>Rashodi za nabavu neproizvedene dugotrajne imovine</t>
  </si>
  <si>
    <t>Rashodi za nabavu proizvedene dugotrajne imovine</t>
  </si>
  <si>
    <t>Rashodi za dodatna ulaganja na nefinancijskoj imovini</t>
  </si>
  <si>
    <t>PRIHODI POSLOVANJA PREMA IZVORIMA FINANCIRANJA</t>
  </si>
  <si>
    <t>Brojčana oznaka i naziv</t>
  </si>
  <si>
    <t>1 Opći prihodi i primici</t>
  </si>
  <si>
    <t>1.1. Opći prihodi i primici</t>
  </si>
  <si>
    <t>3 Vlastiti prihodi</t>
  </si>
  <si>
    <t>3.3. Vlastiti prihodi</t>
  </si>
  <si>
    <t>4 Prihodi za posebne namjene</t>
  </si>
  <si>
    <t>4.1. Decentralizirana sredstva</t>
  </si>
  <si>
    <t xml:space="preserve">4.L. Prihodi za posebne namjene </t>
  </si>
  <si>
    <t>4.F. Prihodi za posebne namjene-višak prihoda</t>
  </si>
  <si>
    <t>5 Pomoći</t>
  </si>
  <si>
    <t>5.Đ. Ministarstvo poljoprivrede - Školska shema</t>
  </si>
  <si>
    <t>5.Ć. Pomoćnici u nastavi</t>
  </si>
  <si>
    <t>5.K. Pomoći</t>
  </si>
  <si>
    <t>5.6. MZO-EFS III</t>
  </si>
  <si>
    <t>5.0. Pomoći iz državnog proračuna</t>
  </si>
  <si>
    <t>5.O. MZOM</t>
  </si>
  <si>
    <t>6 Donacije</t>
  </si>
  <si>
    <t>6.3. Donacije</t>
  </si>
  <si>
    <t>7 Prihodi od nefin.imov.i nadok.šteta s osnov.osig.</t>
  </si>
  <si>
    <t>7.6. Prihodi od nefin.imov.i nadok.šteta s osnov.osig.</t>
  </si>
  <si>
    <t>RASHODI POSLOVANJA PREMA IZVORIMA FINANCIRANJA</t>
  </si>
  <si>
    <t>5.D. Pomoći-višak prihoda</t>
  </si>
  <si>
    <t>RASHODI PREMA FUNKCIJSKOJ KLASIFIKACIJI</t>
  </si>
  <si>
    <t>UKUPNI RASHODI</t>
  </si>
  <si>
    <t>09 Obrazovanje</t>
  </si>
  <si>
    <t>091 Predškolsko i osnovno obrazovanje</t>
  </si>
  <si>
    <t>096 Dodatne usluge u obrazovanju</t>
  </si>
  <si>
    <t>097 Istraživanje i razvoj obrazovanja</t>
  </si>
  <si>
    <t>098 Usluge u obrazovanju koje nisu drugdje svrstane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</si>
  <si>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</si>
  <si>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</si>
  <si>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</si>
  <si>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</si>
  <si>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</si>
  <si>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</si>
  <si>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</si>
  <si>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</si>
  <si>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</si>
  <si>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</si>
  <si>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</si>
  <si>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 xml:space="preserve">  11 Opći prihodi i primici</t>
  </si>
  <si>
    <t xml:space="preserve">  31 Vlastiti prihodi</t>
  </si>
  <si>
    <t>FINANCIJSKI PLAN OSNOVNE ŠKOLE JOSIPA ZORIĆA
ZA 2026. I PROJEKCIJA ZA 2027. I 2028. GODINU</t>
  </si>
  <si>
    <t>II. POSEBNI DIO</t>
  </si>
  <si>
    <t>Šifra</t>
  </si>
  <si>
    <t>Glava 003006</t>
  </si>
  <si>
    <t>Projekti i pogrami EU</t>
  </si>
  <si>
    <t>Glavni program P52</t>
  </si>
  <si>
    <t>Projekti i programi EU</t>
  </si>
  <si>
    <t>PROGRAM 1001</t>
  </si>
  <si>
    <t>POTICANJE KORIŠTENJA SREDSTAVA IZ FONDOVA EU</t>
  </si>
  <si>
    <t>Tekući projekt T100011</t>
  </si>
  <si>
    <t>NOVA ŠKOLSKA SHEMA VOĆA I POVRĆA TE MLIJEKA I MLIJEČNIH PROIZVODA</t>
  </si>
  <si>
    <t>5.Đ.</t>
  </si>
  <si>
    <t>Ministarstvo poljoprivrede</t>
  </si>
  <si>
    <t>RASHODI POSLOVANJA</t>
  </si>
  <si>
    <t>Rashodi za materijal i energiju</t>
  </si>
  <si>
    <t>Materijal i sirovine</t>
  </si>
  <si>
    <t>Glava 004002</t>
  </si>
  <si>
    <t xml:space="preserve"> Osnovno školstvo</t>
  </si>
  <si>
    <t>Glavni program P51</t>
  </si>
  <si>
    <t>Kapitalno ulaganje</t>
  </si>
  <si>
    <t>Kapitalna ulaganja u osnovno školstvo</t>
  </si>
  <si>
    <t>Kapitalni projekt K100133</t>
  </si>
  <si>
    <t>Rekonstrukcija svlačionica</t>
  </si>
  <si>
    <t>1.1.</t>
  </si>
  <si>
    <t>Opći prihodi i primici</t>
  </si>
  <si>
    <t>Dodatna ulaganja na građevinskim objektima</t>
  </si>
  <si>
    <t>Kapitalni projekt K100179</t>
  </si>
  <si>
    <t>Sanacija podova u učionicama</t>
  </si>
  <si>
    <t>Kapitalni projekt K100190</t>
  </si>
  <si>
    <t>Projektiranje i dogradnja male dvorane</t>
  </si>
  <si>
    <t>Rashodi za nabavu proizvedene dugotrajne  imovine</t>
  </si>
  <si>
    <t>Građevinski objekti</t>
  </si>
  <si>
    <t>Poslovni objekti</t>
  </si>
  <si>
    <t>Glavni program P15</t>
  </si>
  <si>
    <t>Minimalni standard u osnovnom školstvu</t>
  </si>
  <si>
    <t>Minimalni standard u osnovnom školstvu - materijalni i financijski rashodi</t>
  </si>
  <si>
    <t>A100003</t>
  </si>
  <si>
    <t>Energenti</t>
  </si>
  <si>
    <t>Energija</t>
  </si>
  <si>
    <t>A100001</t>
  </si>
  <si>
    <t>4.1.</t>
  </si>
  <si>
    <t>Decentralizirana sredstva</t>
  </si>
  <si>
    <t>Naknade troškova zaposlenima</t>
  </si>
  <si>
    <t>Službena putovanja</t>
  </si>
  <si>
    <t>Stručno usavršavanje zaposlenika</t>
  </si>
  <si>
    <t>Ostale naknade zaposlenima</t>
  </si>
  <si>
    <t>Uredski mater.i ost.mater.rashodi</t>
  </si>
  <si>
    <t>Sitni inventar i auto-gume</t>
  </si>
  <si>
    <t>Služb.radna i zaštitna odjeća i obuća</t>
  </si>
  <si>
    <t>Rashodi za usluge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</si>
  <si>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</si>
  <si>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</si>
  <si>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</si>
  <si>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</si>
  <si>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</si>
  <si>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</si>
  <si>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</si>
  <si>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</si>
  <si>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</si>
  <si>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</si>
  <si>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</si>
  <si>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</si>
  <si>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Naknade i pristojbe</t>
  </si>
  <si>
    <t>Financijski  rashodi</t>
  </si>
  <si>
    <t>Ostali financijski rashodi</t>
  </si>
  <si>
    <t>Bankarske usluge i usluge pl.prometa</t>
  </si>
  <si>
    <t>A100002</t>
  </si>
  <si>
    <t>Tekuće i investicijsko održavanje</t>
  </si>
  <si>
    <t>Mater.i dijelovi za tekuće i invest.održ.</t>
  </si>
  <si>
    <t>Usluge tekućeg i invest.održavanja</t>
  </si>
  <si>
    <t>Glava 004004</t>
  </si>
  <si>
    <t>ŠKOLSTVO-OSTALE DECENTRALIZIRANE FUNKCIJE</t>
  </si>
  <si>
    <t>Glavni program P17</t>
  </si>
  <si>
    <t>Potrebe iznad minimalnog standarda</t>
  </si>
  <si>
    <t>Pojačani standard u školstvu</t>
  </si>
  <si>
    <t>T100002</t>
  </si>
  <si>
    <t>Županijska stručna vijeća</t>
  </si>
  <si>
    <t xml:space="preserve"> T100003</t>
  </si>
  <si>
    <t>Natjecanja</t>
  </si>
  <si>
    <t>Naknade za rad predstavničkih i izvršnih tijela, povjerenstava i slično</t>
  </si>
  <si>
    <t>T100006</t>
  </si>
  <si>
    <t>Ostale izvanškolske aktivnosti</t>
  </si>
  <si>
    <t>T100040</t>
  </si>
  <si>
    <t>Stručno usavršavanje djelatnika u školstvu</t>
  </si>
  <si>
    <t>T100041</t>
  </si>
  <si>
    <t>E-tehničar</t>
  </si>
  <si>
    <t>T100055</t>
  </si>
  <si>
    <t>Prsten potpore VI.-pomoćnici u nastavi i stručni komunikacijski posrednici za učenike s teškoćama u razvoju</t>
  </si>
  <si>
    <t>Plaće (Bruto)</t>
  </si>
  <si>
    <t>Plaće za redovan rad</t>
  </si>
  <si>
    <t>Ostali rashodi za zaposlene</t>
  </si>
  <si>
    <t>Doprinosi na plaće</t>
  </si>
  <si>
    <t>Doprinosi za obvezno zdr.osiguranje</t>
  </si>
  <si>
    <t>Naknade za prijevoz, rad na terenu</t>
  </si>
  <si>
    <t>5.P.</t>
  </si>
  <si>
    <t>MZO-EFS III</t>
  </si>
  <si>
    <t>T100058</t>
  </si>
  <si>
    <t>Prsten potpore VII.-pomoćnici u nastavi i stručni komunikacijski posrednici za učenike s teškoćama u razvoju</t>
  </si>
  <si>
    <t>5.6.</t>
  </si>
  <si>
    <t>FONDOVI EU</t>
  </si>
  <si>
    <t>5.0.</t>
  </si>
  <si>
    <t>POMOĆI IZ DRŽAVNOG PRORAČUNA</t>
  </si>
  <si>
    <t>T100060</t>
  </si>
  <si>
    <t>Pomoćnici u nastavi - Zagrebačka županija</t>
  </si>
  <si>
    <t xml:space="preserve">Program 1002   </t>
  </si>
  <si>
    <t>T100001</t>
  </si>
  <si>
    <t>Oprema škola</t>
  </si>
  <si>
    <t>Postrojenja i oprema</t>
  </si>
  <si>
    <t>Uredska oprema i namještaj</t>
  </si>
  <si>
    <t>Oprema za održavanje i zaštitu</t>
  </si>
  <si>
    <t>Uređaji, strojevi i oprema za ost.namjene</t>
  </si>
  <si>
    <t xml:space="preserve"> Dodatna ulaganja</t>
  </si>
  <si>
    <t xml:space="preserve">T100016 </t>
  </si>
  <si>
    <t>Knjige za školsku knjižnicu</t>
  </si>
  <si>
    <t>Knjige, umjetnička djela i ostale izložbene vrijednosti</t>
  </si>
  <si>
    <t>Knjige u knjižnicama</t>
  </si>
  <si>
    <t xml:space="preserve">Program 1003  </t>
  </si>
  <si>
    <t>Tekuće i investicijsko održavanje u školstvu</t>
  </si>
  <si>
    <t>Glava 004008</t>
  </si>
  <si>
    <t>Osnovne i srednje škole izvan županijskog proračuna</t>
  </si>
  <si>
    <t>Glavni program P63</t>
  </si>
  <si>
    <t>Programi osnovnih škola izvan županijskog proračuna</t>
  </si>
  <si>
    <t>Program 1001</t>
  </si>
  <si>
    <t>3.3.</t>
  </si>
  <si>
    <t>Vlastiti prihodi</t>
  </si>
  <si>
    <t>Pristojbe i naknade</t>
  </si>
  <si>
    <t>Zatezne kamate</t>
  </si>
  <si>
    <t>4.L.</t>
  </si>
  <si>
    <t>Prihodi za posebne namjene</t>
  </si>
  <si>
    <t>5.D.</t>
  </si>
  <si>
    <t>Pomoći-višak prihoda OŠ</t>
  </si>
  <si>
    <t>5.K.</t>
  </si>
  <si>
    <t>Pomoći</t>
  </si>
  <si>
    <t>6.3.</t>
  </si>
  <si>
    <t>Donacije</t>
  </si>
  <si>
    <t>Administrativno, tehničko i stručno osoblje</t>
  </si>
  <si>
    <t>Plaće za prekovremeni rad</t>
  </si>
  <si>
    <t>Plaće za posebne uvjete rada</t>
  </si>
  <si>
    <t>Doprinos za obv.osig.u slučaju nezaposlenosti</t>
  </si>
  <si>
    <t>Troškovi sudskih postupaka</t>
  </si>
  <si>
    <t xml:space="preserve"> T100002</t>
  </si>
  <si>
    <t>T100003</t>
  </si>
  <si>
    <t>Školska kuhinja</t>
  </si>
  <si>
    <t>4.F.</t>
  </si>
  <si>
    <t>Prihodi za posebne namjene - višak prihoda</t>
  </si>
  <si>
    <t>Produženi boravak</t>
  </si>
  <si>
    <t>T100007</t>
  </si>
  <si>
    <t xml:space="preserve">Pomoćnici u nastavi  </t>
  </si>
  <si>
    <t>5.Ć.</t>
  </si>
  <si>
    <t>Pomoćnici u nastavi</t>
  </si>
  <si>
    <t>T100008</t>
  </si>
  <si>
    <t>Učeničke zadruge</t>
  </si>
  <si>
    <t>T100012</t>
  </si>
  <si>
    <t>Komunikacijska oprema</t>
  </si>
  <si>
    <t>Oprema za grijanje, vent.i hlađenje</t>
  </si>
  <si>
    <t>Sportska i glazbena oprema</t>
  </si>
  <si>
    <t>7.6.</t>
  </si>
  <si>
    <t>Prihodi od nefinancijske imovine i nadok.šteta s osnove osig.</t>
  </si>
  <si>
    <t>T100013</t>
  </si>
  <si>
    <t>Dodatna ulaganja</t>
  </si>
  <si>
    <t>Sportsko rekreacijski tereni</t>
  </si>
  <si>
    <t>Dodatna ulaganja na postrojenjima i opremi</t>
  </si>
  <si>
    <t>T100019</t>
  </si>
  <si>
    <t>Prijevoz učenika s teškoćama</t>
  </si>
  <si>
    <t>5.O.</t>
  </si>
  <si>
    <t>Pomoći-MZOM</t>
  </si>
  <si>
    <t>T100020</t>
  </si>
  <si>
    <t>Financiranje nabave udžbenika u OŠ</t>
  </si>
  <si>
    <t>Ostale naknade građanima i kućanstvima iz proračuna</t>
  </si>
  <si>
    <t>Naknade građanima i kućanstvima u naravi</t>
  </si>
  <si>
    <t>Knjige u knjižnicama, udžbenici</t>
  </si>
  <si>
    <t>T1000026</t>
  </si>
  <si>
    <t>Školska sportska društva</t>
  </si>
  <si>
    <t>T100027</t>
  </si>
  <si>
    <t>Opskrba besplatnim zalihama menstrualnih higijenskih potrepština</t>
  </si>
  <si>
    <t xml:space="preserve">Tekuće donacije   </t>
  </si>
  <si>
    <t>Tekuće donacije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</si>
</sst>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EEBF7"/>
        <bgColor rgb="FFF2F2F2"/>
      </patternFill>
    </fill>
    <fill>
      <patternFill patternType="solid">
        <fgColor rgb="FFD9D9D9"/>
        <bgColor rgb="FFDDE8CB"/>
      </patternFill>
    </fill>
    <fill>
      <patternFill patternType="solid">
        <fgColor rgb="FFF2F2F2"/>
        <bgColor rgb="FFDEEBF7"/>
      </patternFill>
    </fill>
    <fill>
      <patternFill patternType="solid">
        <fgColor rgb="FF385724"/>
        <bgColor rgb="FF333300"/>
      </patternFill>
    </fill>
    <fill>
      <patternFill patternType="solid">
        <fgColor rgb="FF548235"/>
        <bgColor rgb="FF339966"/>
      </patternFill>
    </fill>
    <fill>
      <patternFill patternType="solid">
        <fgColor rgb="FFA9D18E"/>
        <bgColor rgb="FFC5E0B4"/>
      </patternFill>
    </fill>
    <fill>
      <patternFill patternType="solid">
        <fgColor rgb="FFC5E0B4"/>
        <bgColor rgb="FFDDE8CB"/>
      </patternFill>
    </fill>
    <fill>
      <patternFill patternType="solid">
        <fgColor rgb="FFBDD7EE"/>
        <bgColor rgb="FFB4C7E7"/>
      </patternFill>
    </fill>
    <fill>
      <patternFill patternType="solid">
        <fgColor rgb="FFBFBFBF"/>
        <bgColor rgb="FFB4C7DC"/>
      </patternFill>
    </fill>
    <fill>
      <patternFill patternType="solid">
        <fgColor rgb="FFDDE8CB"/>
        <bgColor rgb="FFD9D9D9"/>
      </patternFill>
    </fill>
    <fill>
      <patternFill patternType="solid">
        <fgColor rgb="FFB4C7DC"/>
        <bgColor rgb="FFB4C7E7"/>
      </patternFill>
    </fill>
    <fill>
      <patternFill patternType="solid">
        <fgColor rgb="FFB2B2B2"/>
        <bgColor rgb="FFBFBFBF"/>
      </patternFill>
    </fill>
    <fill>
      <patternFill patternType="solid">
        <fgColor rgb="FFCCCCCC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B4C7E7"/>
        <bgColor rgb="FFB4C7D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5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8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4" fontId="7" fillId="0" borderId="4" xfId="0" applyNumberFormat="1" applyFont="1" applyBorder="1" applyAlignment="1">
      <alignment horizontal="right" wrapText="1"/>
    </xf>
    <xf numFmtId="0" fontId="10" fillId="0" borderId="0" xfId="0" applyFont="1" applyAlignment="1">
      <alignment wrapText="1"/>
    </xf>
    <xf numFmtId="4" fontId="8" fillId="4" borderId="2" xfId="0" applyNumberFormat="1" applyFont="1" applyFill="1" applyBorder="1" applyAlignment="1">
      <alignment horizontal="right"/>
    </xf>
    <xf numFmtId="4" fontId="8" fillId="4" borderId="4" xfId="0" applyNumberFormat="1" applyFont="1" applyFill="1" applyBorder="1" applyAlignment="1">
      <alignment horizontal="right" wrapText="1"/>
    </xf>
    <xf numFmtId="4" fontId="8" fillId="3" borderId="2" xfId="0" applyNumberFormat="1" applyFont="1" applyFill="1" applyBorder="1" applyAlignment="1">
      <alignment horizontal="right"/>
    </xf>
    <xf numFmtId="4" fontId="8" fillId="3" borderId="4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4" fontId="7" fillId="3" borderId="2" xfId="0" applyNumberFormat="1" applyFont="1" applyFill="1" applyBorder="1" applyAlignment="1">
      <alignment horizontal="right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center"/>
    </xf>
    <xf numFmtId="4" fontId="0" fillId="0" borderId="0" xfId="0" applyNumberFormat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wrapText="1"/>
    </xf>
    <xf numFmtId="0" fontId="7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16" fillId="2" borderId="4" xfId="0" applyFont="1" applyFill="1" applyBorder="1" applyAlignment="1">
      <alignment horizontal="left" vertical="center"/>
    </xf>
    <xf numFmtId="4" fontId="7" fillId="2" borderId="4" xfId="0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9" fillId="2" borderId="5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6" borderId="4" xfId="0" applyFont="1" applyFill="1" applyBorder="1"/>
    <xf numFmtId="0" fontId="7" fillId="6" borderId="5" xfId="0" applyFont="1" applyFill="1" applyBorder="1"/>
    <xf numFmtId="4" fontId="7" fillId="6" borderId="5" xfId="0" applyNumberFormat="1" applyFont="1" applyFill="1" applyBorder="1" applyAlignment="1">
      <alignment horizontal="right" vertical="center" wrapText="1"/>
    </xf>
    <xf numFmtId="0" fontId="7" fillId="7" borderId="4" xfId="0" applyFont="1" applyFill="1" applyBorder="1"/>
    <xf numFmtId="0" fontId="7" fillId="7" borderId="5" xfId="0" applyFont="1" applyFill="1" applyBorder="1"/>
    <xf numFmtId="4" fontId="7" fillId="7" borderId="5" xfId="0" applyNumberFormat="1" applyFont="1" applyFill="1" applyBorder="1" applyAlignment="1">
      <alignment horizontal="righ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left" vertical="center" wrapText="1"/>
    </xf>
    <xf numFmtId="4" fontId="7" fillId="8" borderId="5" xfId="0" applyNumberFormat="1" applyFont="1" applyFill="1" applyBorder="1" applyAlignment="1">
      <alignment horizontal="right"/>
    </xf>
    <xf numFmtId="0" fontId="7" fillId="9" borderId="4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4" fontId="7" fillId="9" borderId="5" xfId="0" applyNumberFormat="1" applyFont="1" applyFill="1" applyBorder="1" applyAlignment="1">
      <alignment horizontal="right"/>
    </xf>
    <xf numFmtId="0" fontId="17" fillId="10" borderId="4" xfId="0" applyFont="1" applyFill="1" applyBorder="1" applyAlignment="1">
      <alignment horizontal="left" vertical="center" wrapText="1"/>
    </xf>
    <xf numFmtId="0" fontId="17" fillId="10" borderId="5" xfId="0" applyFont="1" applyFill="1" applyBorder="1" applyAlignment="1">
      <alignment horizontal="left" vertical="center" wrapText="1"/>
    </xf>
    <xf numFmtId="4" fontId="7" fillId="10" borderId="5" xfId="0" applyNumberFormat="1" applyFont="1" applyFill="1" applyBorder="1" applyAlignment="1">
      <alignment horizontal="right"/>
    </xf>
    <xf numFmtId="3" fontId="7" fillId="11" borderId="4" xfId="0" applyNumberFormat="1" applyFont="1" applyFill="1" applyBorder="1" applyAlignment="1">
      <alignment horizontal="center"/>
    </xf>
    <xf numFmtId="3" fontId="7" fillId="11" borderId="4" xfId="0" applyNumberFormat="1" applyFont="1" applyFill="1" applyBorder="1" applyAlignment="1">
      <alignment wrapText="1"/>
    </xf>
    <xf numFmtId="4" fontId="7" fillId="11" borderId="5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center"/>
    </xf>
    <xf numFmtId="3" fontId="7" fillId="4" borderId="4" xfId="0" applyNumberFormat="1" applyFont="1" applyFill="1" applyBorder="1" applyAlignment="1">
      <alignment wrapText="1"/>
    </xf>
    <xf numFmtId="4" fontId="7" fillId="4" borderId="5" xfId="0" applyNumberFormat="1" applyFont="1" applyFill="1" applyBorder="1" applyAlignment="1">
      <alignment horizontal="right"/>
    </xf>
    <xf numFmtId="3" fontId="7" fillId="0" borderId="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7" fillId="6" borderId="2" xfId="0" applyFont="1" applyFill="1" applyBorder="1"/>
    <xf numFmtId="4" fontId="7" fillId="6" borderId="5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0" fontId="7" fillId="8" borderId="4" xfId="0" applyFont="1" applyFill="1" applyBorder="1" applyAlignment="1">
      <alignment horizontal="left"/>
    </xf>
    <xf numFmtId="0" fontId="7" fillId="8" borderId="5" xfId="0" applyFont="1" applyFill="1" applyBorder="1" applyAlignment="1">
      <alignment wrapText="1"/>
    </xf>
    <xf numFmtId="0" fontId="7" fillId="9" borderId="4" xfId="0" applyFont="1" applyFill="1" applyBorder="1" applyAlignment="1">
      <alignment horizontal="left" wrapText="1"/>
    </xf>
    <xf numFmtId="0" fontId="7" fillId="9" borderId="5" xfId="0" applyFont="1" applyFill="1" applyBorder="1" applyAlignment="1">
      <alignment wrapText="1"/>
    </xf>
    <xf numFmtId="0" fontId="17" fillId="10" borderId="4" xfId="0" applyFont="1" applyFill="1" applyBorder="1" applyAlignment="1">
      <alignment horizontal="left"/>
    </xf>
    <xf numFmtId="0" fontId="17" fillId="10" borderId="5" xfId="0" applyFont="1" applyFill="1" applyBorder="1" applyAlignment="1">
      <alignment wrapText="1"/>
    </xf>
    <xf numFmtId="0" fontId="7" fillId="11" borderId="4" xfId="0" applyFont="1" applyFill="1" applyBorder="1" applyAlignment="1">
      <alignment horizontal="center"/>
    </xf>
    <xf numFmtId="0" fontId="7" fillId="11" borderId="4" xfId="0" applyFont="1" applyFill="1" applyBorder="1" applyAlignment="1">
      <alignment wrapText="1"/>
    </xf>
    <xf numFmtId="0" fontId="7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9" borderId="4" xfId="0" applyFont="1" applyFill="1" applyBorder="1" applyAlignment="1">
      <alignment horizontal="center"/>
    </xf>
    <xf numFmtId="0" fontId="7" fillId="9" borderId="4" xfId="0" applyFont="1" applyFill="1" applyBorder="1" applyAlignment="1">
      <alignment wrapText="1"/>
    </xf>
    <xf numFmtId="4" fontId="3" fillId="0" borderId="5" xfId="0" applyNumberFormat="1" applyFont="1" applyBorder="1" applyAlignment="1">
      <alignment horizontal="right"/>
    </xf>
    <xf numFmtId="4" fontId="3" fillId="2" borderId="5" xfId="0" applyNumberFormat="1" applyFont="1" applyFill="1" applyBorder="1" applyAlignment="1">
      <alignment horizontal="right" wrapText="1"/>
    </xf>
    <xf numFmtId="0" fontId="7" fillId="12" borderId="4" xfId="0" applyFont="1" applyFill="1" applyBorder="1" applyAlignment="1">
      <alignment horizontal="center"/>
    </xf>
    <xf numFmtId="0" fontId="7" fillId="12" borderId="4" xfId="0" applyFont="1" applyFill="1" applyBorder="1" applyAlignment="1">
      <alignment wrapText="1"/>
    </xf>
    <xf numFmtId="4" fontId="7" fillId="12" borderId="5" xfId="0" applyNumberFormat="1" applyFont="1" applyFill="1" applyBorder="1" applyAlignment="1">
      <alignment horizontal="right"/>
    </xf>
    <xf numFmtId="4" fontId="7" fillId="13" borderId="5" xfId="0" applyNumberFormat="1" applyFont="1" applyFill="1" applyBorder="1" applyAlignment="1">
      <alignment horizontal="right"/>
    </xf>
    <xf numFmtId="4" fontId="7" fillId="14" borderId="5" xfId="0" applyNumberFormat="1" applyFont="1" applyFill="1" applyBorder="1" applyAlignment="1">
      <alignment horizontal="right"/>
    </xf>
    <xf numFmtId="4" fontId="7" fillId="15" borderId="5" xfId="0" applyNumberFormat="1" applyFont="1" applyFill="1" applyBorder="1" applyAlignment="1">
      <alignment horizontal="right"/>
    </xf>
    <xf numFmtId="0" fontId="3" fillId="16" borderId="4" xfId="0" applyFont="1" applyFill="1" applyBorder="1" applyAlignment="1">
      <alignment horizontal="center"/>
    </xf>
    <xf numFmtId="4" fontId="3" fillId="16" borderId="5" xfId="0" applyNumberFormat="1" applyFont="1" applyFill="1" applyBorder="1" applyAlignment="1">
      <alignment horizontal="right"/>
    </xf>
    <xf numFmtId="0" fontId="7" fillId="7" borderId="4" xfId="0" applyFont="1" applyFill="1" applyBorder="1" applyAlignment="1">
      <alignment wrapText="1"/>
    </xf>
    <xf numFmtId="0" fontId="7" fillId="9" borderId="4" xfId="0" applyFont="1" applyFill="1" applyBorder="1" applyAlignment="1">
      <alignment horizontal="left"/>
    </xf>
    <xf numFmtId="0" fontId="7" fillId="10" borderId="4" xfId="0" applyFont="1" applyFill="1" applyBorder="1" applyAlignment="1">
      <alignment horizontal="left"/>
    </xf>
    <xf numFmtId="0" fontId="7" fillId="10" borderId="5" xfId="0" applyFont="1" applyFill="1" applyBorder="1" applyAlignment="1">
      <alignment wrapText="1"/>
    </xf>
    <xf numFmtId="0" fontId="7" fillId="11" borderId="5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4" fontId="7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0" fontId="7" fillId="11" borderId="4" xfId="0" applyFont="1" applyFill="1" applyBorder="1" applyAlignment="1">
      <alignment horizontal="left" wrapText="1"/>
    </xf>
    <xf numFmtId="0" fontId="7" fillId="6" borderId="4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3" fontId="7" fillId="9" borderId="4" xfId="0" applyNumberFormat="1" applyFont="1" applyFill="1" applyBorder="1"/>
    <xf numFmtId="4" fontId="3" fillId="16" borderId="4" xfId="0" applyNumberFormat="1" applyFont="1" applyFill="1" applyBorder="1" applyAlignment="1">
      <alignment horizontal="right"/>
    </xf>
    <xf numFmtId="0" fontId="7" fillId="17" borderId="4" xfId="0" applyFont="1" applyFill="1" applyBorder="1" applyAlignment="1">
      <alignment horizontal="left"/>
    </xf>
    <xf numFmtId="0" fontId="7" fillId="17" borderId="5" xfId="0" applyFont="1" applyFill="1" applyBorder="1" applyAlignment="1">
      <alignment wrapText="1"/>
    </xf>
    <xf numFmtId="4" fontId="7" fillId="17" borderId="5" xfId="0" applyNumberFormat="1" applyFont="1" applyFill="1" applyBorder="1" applyAlignment="1">
      <alignment horizontal="right"/>
    </xf>
    <xf numFmtId="0" fontId="7" fillId="9" borderId="4" xfId="0" applyFont="1" applyFill="1" applyBorder="1"/>
    <xf numFmtId="0" fontId="7" fillId="9" borderId="5" xfId="0" applyFont="1" applyFill="1" applyBorder="1"/>
    <xf numFmtId="0" fontId="7" fillId="9" borderId="4" xfId="0" applyFont="1" applyFill="1" applyBorder="1" applyAlignment="1">
      <alignment vertical="top" wrapText="1"/>
    </xf>
    <xf numFmtId="0" fontId="7" fillId="8" borderId="4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3" fontId="7" fillId="9" borderId="4" xfId="0" applyNumberFormat="1" applyFont="1" applyFill="1" applyBorder="1" applyAlignment="1">
      <alignment wrapText="1"/>
    </xf>
    <xf numFmtId="3" fontId="7" fillId="11" borderId="4" xfId="0" applyNumberFormat="1" applyFont="1" applyFill="1" applyBorder="1" applyAlignment="1">
      <alignment horizontal="center" wrapText="1"/>
    </xf>
    <xf numFmtId="0" fontId="17" fillId="10" borderId="4" xfId="0" applyFont="1" applyFill="1" applyBorder="1" applyAlignment="1">
      <alignment horizontal="left" wrapText="1"/>
    </xf>
    <xf numFmtId="0" fontId="17" fillId="10" borderId="4" xfId="0" applyFont="1" applyFill="1" applyBorder="1"/>
    <xf numFmtId="0" fontId="17" fillId="10" borderId="5" xfId="0" applyFont="1" applyFill="1" applyBorder="1"/>
    <xf numFmtId="0" fontId="3" fillId="0" borderId="2" xfId="0" applyFont="1" applyBorder="1" applyAlignment="1">
      <alignment horizontal="center"/>
    </xf>
    <xf numFmtId="3" fontId="7" fillId="9" borderId="5" xfId="0" applyNumberFormat="1" applyFont="1" applyFill="1" applyBorder="1" applyAlignment="1">
      <alignment wrapText="1"/>
    </xf>
    <xf numFmtId="3" fontId="17" fillId="10" borderId="4" xfId="0" applyNumberFormat="1" applyFont="1" applyFill="1" applyBorder="1" applyAlignment="1">
      <alignment wrapText="1"/>
    </xf>
    <xf numFmtId="3" fontId="17" fillId="10" borderId="5" xfId="0" applyNumberFormat="1" applyFont="1" applyFill="1" applyBorder="1" applyAlignment="1">
      <alignment wrapText="1"/>
    </xf>
    <xf numFmtId="3" fontId="7" fillId="9" borderId="5" xfId="0" applyNumberFormat="1" applyFont="1" applyFill="1" applyBorder="1"/>
    <xf numFmtId="3" fontId="17" fillId="10" borderId="4" xfId="0" applyNumberFormat="1" applyFont="1" applyFill="1" applyBorder="1"/>
    <xf numFmtId="3" fontId="17" fillId="10" borderId="5" xfId="0" applyNumberFormat="1" applyFont="1" applyFill="1" applyBorder="1"/>
    <xf numFmtId="3" fontId="17" fillId="10" borderId="4" xfId="0" applyNumberFormat="1" applyFont="1" applyFill="1" applyBorder="1" applyAlignment="1">
      <alignment horizontal="left"/>
    </xf>
    <xf numFmtId="0" fontId="17" fillId="10" borderId="4" xfId="0" applyFont="1" applyFill="1" applyBorder="1" applyAlignment="1">
      <alignment wrapText="1"/>
    </xf>
    <xf numFmtId="3" fontId="17" fillId="10" borderId="5" xfId="0" applyNumberFormat="1" applyFont="1" applyFill="1" applyBorder="1" applyAlignment="1">
      <alignment horizontal="left" wrapText="1"/>
    </xf>
    <xf numFmtId="1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wrapText="1"/>
    </xf>
    <xf numFmtId="0" fontId="17" fillId="10" borderId="5" xfId="0" applyFont="1" applyFill="1" applyBorder="1" applyAlignment="1">
      <alignment horizontal="left"/>
    </xf>
    <xf numFmtId="0" fontId="17" fillId="10" borderId="4" xfId="0" applyFont="1" applyFill="1" applyBorder="1" applyAlignment="1">
      <alignment vertical="center" wrapText="1"/>
    </xf>
    <xf numFmtId="0" fontId="17" fillId="10" borderId="5" xfId="0" applyFont="1" applyFill="1" applyBorder="1" applyAlignment="1">
      <alignment vertical="center" wrapText="1"/>
    </xf>
    <xf numFmtId="0" fontId="7" fillId="0" borderId="4" xfId="0" applyFont="1" applyBorder="1"/>
    <xf numFmtId="0" fontId="3" fillId="0" borderId="4" xfId="0" applyFont="1" applyBorder="1"/>
    <xf numFmtId="0" fontId="0" fillId="0" borderId="4" xfId="0" applyBorder="1"/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5E0B4"/>
      <rgbColor rgb="FFDDE8CB"/>
      <rgbColor rgb="FFFFFF99"/>
      <rgbColor rgb="FFB4C7E7"/>
      <rgbColor rgb="FFCCCCCC"/>
      <rgbColor rgb="FFB4C7DC"/>
      <rgbColor rgb="FFD9D9D9"/>
      <rgbColor rgb="FF3366FF"/>
      <rgbColor rgb="FF33CCCC"/>
      <rgbColor rgb="FFA9D18E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zoomScaleNormal="100" workbookViewId="0">
      <selection activeCell="A39" sqref="A39:J39"/>
    </sheetView>
  </sheetViews>
  <sheetFormatPr defaultColWidth="8.5703125" defaultRowHeight="15" x14ac:dyDescent="0.25"/>
  <cols>
    <col min="5" max="10" width="25.28515625" customWidth="1"/>
  </cols>
  <sheetData>
    <row r="1" spans="1:15" ht="42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0"/>
      <c r="L1" s="10"/>
      <c r="M1" s="10"/>
      <c r="N1" s="10"/>
      <c r="O1" s="10"/>
    </row>
    <row r="2" spans="1:15" ht="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5" ht="15.75" customHeight="1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</row>
    <row r="4" spans="1:15" ht="18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</row>
    <row r="5" spans="1:15" ht="15.75" customHeight="1" x14ac:dyDescent="0.25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</row>
    <row r="6" spans="1:15" ht="18" x14ac:dyDescent="0.25">
      <c r="A6" s="13"/>
      <c r="B6" s="14"/>
      <c r="C6" s="14"/>
      <c r="D6" s="14"/>
      <c r="E6" s="15"/>
      <c r="F6" s="16"/>
      <c r="G6" s="16"/>
      <c r="H6" s="16"/>
      <c r="I6" s="16"/>
      <c r="J6" s="17" t="s">
        <v>3</v>
      </c>
    </row>
    <row r="7" spans="1:15" ht="25.5" x14ac:dyDescent="0.25">
      <c r="A7" s="18"/>
      <c r="B7" s="19"/>
      <c r="C7" s="19"/>
      <c r="D7" s="20"/>
      <c r="E7" s="21"/>
      <c r="F7" s="22" t="s">
        <v>4</v>
      </c>
      <c r="G7" s="22" t="s">
        <v>5</v>
      </c>
      <c r="H7" s="22" t="s">
        <v>6</v>
      </c>
      <c r="I7" s="22" t="s">
        <v>7</v>
      </c>
      <c r="J7" s="22" t="s">
        <v>8</v>
      </c>
    </row>
    <row r="8" spans="1:15" ht="15" customHeight="1" x14ac:dyDescent="0.25">
      <c r="A8" s="7" t="s">
        <v>9</v>
      </c>
      <c r="B8" s="7"/>
      <c r="C8" s="7"/>
      <c r="D8" s="7"/>
      <c r="E8" s="7"/>
      <c r="F8" s="23">
        <f>F9+F10</f>
        <v>3497131.24</v>
      </c>
      <c r="G8" s="23">
        <f>G9+G10</f>
        <v>3607389.08</v>
      </c>
      <c r="H8" s="23">
        <f>H9+H10</f>
        <v>3752018</v>
      </c>
      <c r="I8" s="23">
        <f>I9+I10</f>
        <v>3635518</v>
      </c>
      <c r="J8" s="23">
        <f>J9+J10</f>
        <v>3635518</v>
      </c>
    </row>
    <row r="9" spans="1:15" ht="15" customHeight="1" x14ac:dyDescent="0.25">
      <c r="A9" s="6" t="s">
        <v>10</v>
      </c>
      <c r="B9" s="6"/>
      <c r="C9" s="6"/>
      <c r="D9" s="6"/>
      <c r="E9" s="6"/>
      <c r="F9" s="24">
        <v>3497131.24</v>
      </c>
      <c r="G9" s="24">
        <v>3607389.08</v>
      </c>
      <c r="H9" s="24">
        <v>3752018</v>
      </c>
      <c r="I9" s="24">
        <v>3635518</v>
      </c>
      <c r="J9" s="24">
        <v>3635518</v>
      </c>
    </row>
    <row r="10" spans="1:15" x14ac:dyDescent="0.25">
      <c r="A10" s="5" t="s">
        <v>11</v>
      </c>
      <c r="B10" s="5"/>
      <c r="C10" s="5"/>
      <c r="D10" s="5"/>
      <c r="E10" s="5"/>
      <c r="F10" s="24">
        <v>0</v>
      </c>
      <c r="G10" s="24">
        <v>0</v>
      </c>
      <c r="H10" s="24">
        <v>0</v>
      </c>
      <c r="I10" s="24">
        <v>0</v>
      </c>
      <c r="J10" s="24">
        <v>0</v>
      </c>
    </row>
    <row r="11" spans="1:15" x14ac:dyDescent="0.25">
      <c r="A11" s="25" t="s">
        <v>12</v>
      </c>
      <c r="B11" s="26"/>
      <c r="C11" s="26"/>
      <c r="D11" s="26"/>
      <c r="E11" s="26"/>
      <c r="F11" s="23">
        <f>F12+F13</f>
        <v>3500499.22</v>
      </c>
      <c r="G11" s="23">
        <f>G12+G13</f>
        <v>3609389.0799999996</v>
      </c>
      <c r="H11" s="23">
        <f>H12+H13</f>
        <v>3752018</v>
      </c>
      <c r="I11" s="23">
        <f>I12+I13</f>
        <v>3635518</v>
      </c>
      <c r="J11" s="23">
        <f>J12+J13</f>
        <v>3635518</v>
      </c>
    </row>
    <row r="12" spans="1:15" ht="15" customHeight="1" x14ac:dyDescent="0.25">
      <c r="A12" s="6" t="s">
        <v>13</v>
      </c>
      <c r="B12" s="6"/>
      <c r="C12" s="6"/>
      <c r="D12" s="6"/>
      <c r="E12" s="6"/>
      <c r="F12" s="24">
        <v>3239931.18</v>
      </c>
      <c r="G12" s="24">
        <v>3486641.57</v>
      </c>
      <c r="H12" s="24">
        <v>3615218</v>
      </c>
      <c r="I12" s="24">
        <v>3614718</v>
      </c>
      <c r="J12" s="24">
        <v>3614718</v>
      </c>
    </row>
    <row r="13" spans="1:15" x14ac:dyDescent="0.25">
      <c r="A13" s="5" t="s">
        <v>14</v>
      </c>
      <c r="B13" s="5"/>
      <c r="C13" s="5"/>
      <c r="D13" s="5"/>
      <c r="E13" s="5"/>
      <c r="F13" s="24">
        <v>260568.04</v>
      </c>
      <c r="G13" s="24">
        <v>122747.51</v>
      </c>
      <c r="H13" s="24">
        <v>136800</v>
      </c>
      <c r="I13" s="24">
        <v>20800</v>
      </c>
      <c r="J13" s="24">
        <v>20800</v>
      </c>
    </row>
    <row r="14" spans="1:15" ht="15" customHeight="1" x14ac:dyDescent="0.25">
      <c r="A14" s="7" t="s">
        <v>15</v>
      </c>
      <c r="B14" s="7"/>
      <c r="C14" s="7"/>
      <c r="D14" s="7"/>
      <c r="E14" s="7"/>
      <c r="F14" s="23">
        <f>F8-F11</f>
        <v>-3367.9799999999814</v>
      </c>
      <c r="G14" s="23">
        <f>G8-G11</f>
        <v>-1999.9999999995343</v>
      </c>
      <c r="H14" s="23">
        <f>H8-H11</f>
        <v>0</v>
      </c>
      <c r="I14" s="23">
        <f>I8-I11</f>
        <v>0</v>
      </c>
      <c r="J14" s="23">
        <f>J8-J11</f>
        <v>0</v>
      </c>
    </row>
    <row r="15" spans="1:15" ht="18" x14ac:dyDescent="0.25">
      <c r="A15" s="11"/>
      <c r="B15" s="27"/>
      <c r="C15" s="27"/>
      <c r="D15" s="27"/>
      <c r="E15" s="27"/>
      <c r="F15" s="27"/>
      <c r="G15" s="27"/>
      <c r="H15" s="28"/>
      <c r="I15" s="28"/>
      <c r="J15" s="28"/>
    </row>
    <row r="16" spans="1:15" ht="15.75" customHeight="1" x14ac:dyDescent="0.25">
      <c r="A16" s="8" t="s">
        <v>16</v>
      </c>
      <c r="B16" s="8"/>
      <c r="C16" s="8"/>
      <c r="D16" s="8"/>
      <c r="E16" s="8"/>
      <c r="F16" s="8"/>
      <c r="G16" s="8"/>
      <c r="H16" s="8"/>
      <c r="I16" s="8"/>
      <c r="J16" s="8"/>
    </row>
    <row r="17" spans="1:10" ht="18" x14ac:dyDescent="0.25">
      <c r="A17" s="11"/>
      <c r="B17" s="27"/>
      <c r="C17" s="27"/>
      <c r="D17" s="27"/>
      <c r="E17" s="27"/>
      <c r="F17" s="27"/>
      <c r="G17" s="27"/>
      <c r="H17" s="28"/>
      <c r="I17" s="28"/>
      <c r="J17" s="28"/>
    </row>
    <row r="18" spans="1:10" ht="25.5" x14ac:dyDescent="0.25">
      <c r="A18" s="18"/>
      <c r="B18" s="19"/>
      <c r="C18" s="19"/>
      <c r="D18" s="20"/>
      <c r="E18" s="21"/>
      <c r="F18" s="22" t="s">
        <v>4</v>
      </c>
      <c r="G18" s="22" t="s">
        <v>5</v>
      </c>
      <c r="H18" s="22" t="s">
        <v>6</v>
      </c>
      <c r="I18" s="22" t="s">
        <v>7</v>
      </c>
      <c r="J18" s="22" t="s">
        <v>8</v>
      </c>
    </row>
    <row r="19" spans="1:10" x14ac:dyDescent="0.25">
      <c r="A19" s="5" t="s">
        <v>17</v>
      </c>
      <c r="B19" s="5"/>
      <c r="C19" s="5"/>
      <c r="D19" s="5"/>
      <c r="E19" s="5"/>
      <c r="F19" s="24">
        <v>0</v>
      </c>
      <c r="G19" s="24">
        <v>0</v>
      </c>
      <c r="H19" s="24">
        <v>0</v>
      </c>
      <c r="I19" s="24"/>
      <c r="J19" s="29"/>
    </row>
    <row r="20" spans="1:10" x14ac:dyDescent="0.25">
      <c r="A20" s="5" t="s">
        <v>18</v>
      </c>
      <c r="B20" s="5"/>
      <c r="C20" s="5"/>
      <c r="D20" s="5"/>
      <c r="E20" s="5"/>
      <c r="F20" s="24">
        <v>0</v>
      </c>
      <c r="G20" s="24">
        <v>0</v>
      </c>
      <c r="H20" s="24">
        <v>0</v>
      </c>
      <c r="I20" s="24"/>
      <c r="J20" s="29"/>
    </row>
    <row r="21" spans="1:10" ht="15" customHeight="1" x14ac:dyDescent="0.25">
      <c r="A21" s="7" t="s">
        <v>19</v>
      </c>
      <c r="B21" s="7"/>
      <c r="C21" s="7"/>
      <c r="D21" s="7"/>
      <c r="E21" s="7"/>
      <c r="F21" s="23">
        <f>F19-F20</f>
        <v>0</v>
      </c>
      <c r="G21" s="23">
        <f>G19-G20</f>
        <v>0</v>
      </c>
      <c r="H21" s="23">
        <f>H19-H20</f>
        <v>0</v>
      </c>
      <c r="I21" s="23">
        <f>I19-I20</f>
        <v>0</v>
      </c>
      <c r="J21" s="23">
        <f>J19-J20</f>
        <v>0</v>
      </c>
    </row>
    <row r="22" spans="1:10" ht="15" customHeight="1" x14ac:dyDescent="0.25">
      <c r="A22" s="7" t="s">
        <v>20</v>
      </c>
      <c r="B22" s="7"/>
      <c r="C22" s="7"/>
      <c r="D22" s="7"/>
      <c r="E22" s="7"/>
      <c r="F22" s="23">
        <f>F14+F21</f>
        <v>-3367.9799999999814</v>
      </c>
      <c r="G22" s="23">
        <f>G14+G21</f>
        <v>-1999.9999999995343</v>
      </c>
      <c r="H22" s="23">
        <f>H14+H21</f>
        <v>0</v>
      </c>
      <c r="I22" s="23">
        <v>0</v>
      </c>
      <c r="J22" s="23">
        <f>J14+J21</f>
        <v>0</v>
      </c>
    </row>
    <row r="23" spans="1:10" ht="18" x14ac:dyDescent="0.25">
      <c r="A23" s="11"/>
      <c r="B23" s="27"/>
      <c r="C23" s="27"/>
      <c r="D23" s="27"/>
      <c r="E23" s="27"/>
      <c r="F23" s="27"/>
      <c r="G23" s="27"/>
      <c r="H23" s="28"/>
      <c r="I23" s="28"/>
      <c r="J23" s="28"/>
    </row>
    <row r="24" spans="1:10" ht="15.75" customHeight="1" x14ac:dyDescent="0.25">
      <c r="A24" s="8" t="s">
        <v>21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ht="15.75" x14ac:dyDescent="0.25">
      <c r="A25" s="9"/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25.5" x14ac:dyDescent="0.25">
      <c r="A26" s="18"/>
      <c r="B26" s="19"/>
      <c r="C26" s="19"/>
      <c r="D26" s="20"/>
      <c r="E26" s="21"/>
      <c r="F26" s="22" t="s">
        <v>4</v>
      </c>
      <c r="G26" s="22" t="s">
        <v>5</v>
      </c>
      <c r="H26" s="22" t="s">
        <v>6</v>
      </c>
      <c r="I26" s="22" t="s">
        <v>7</v>
      </c>
      <c r="J26" s="22" t="s">
        <v>8</v>
      </c>
    </row>
    <row r="27" spans="1:10" ht="15" customHeight="1" x14ac:dyDescent="0.25">
      <c r="A27" s="4" t="s">
        <v>22</v>
      </c>
      <c r="B27" s="4"/>
      <c r="C27" s="4"/>
      <c r="D27" s="4"/>
      <c r="E27" s="4"/>
      <c r="F27" s="31">
        <v>1882.94</v>
      </c>
      <c r="G27" s="31">
        <v>0</v>
      </c>
      <c r="H27" s="31">
        <v>0</v>
      </c>
      <c r="I27" s="31">
        <v>0</v>
      </c>
      <c r="J27" s="32">
        <v>0</v>
      </c>
    </row>
    <row r="28" spans="1:10" ht="15" customHeight="1" x14ac:dyDescent="0.25">
      <c r="A28" s="7" t="s">
        <v>23</v>
      </c>
      <c r="B28" s="7"/>
      <c r="C28" s="7"/>
      <c r="D28" s="7"/>
      <c r="E28" s="7"/>
      <c r="F28" s="33">
        <f>F22+F27</f>
        <v>-1485.0399999999813</v>
      </c>
      <c r="G28" s="33">
        <f>G22+G27</f>
        <v>-1999.9999999995343</v>
      </c>
      <c r="H28" s="33">
        <f>H22+H27</f>
        <v>0</v>
      </c>
      <c r="I28" s="33">
        <f>I22+I27</f>
        <v>0</v>
      </c>
      <c r="J28" s="34">
        <f>J22+J27</f>
        <v>0</v>
      </c>
    </row>
    <row r="29" spans="1:10" ht="45" customHeight="1" x14ac:dyDescent="0.25">
      <c r="A29" s="3" t="s">
        <v>24</v>
      </c>
      <c r="B29" s="3"/>
      <c r="C29" s="3"/>
      <c r="D29" s="3"/>
      <c r="E29" s="3"/>
      <c r="F29" s="33"/>
      <c r="G29" s="33">
        <f>G14+G21+G27-G28</f>
        <v>0</v>
      </c>
      <c r="H29" s="33">
        <f>H14+H21+H27-H28</f>
        <v>0</v>
      </c>
      <c r="I29" s="33">
        <f>I14+I21+I27-I28</f>
        <v>0</v>
      </c>
      <c r="J29" s="34">
        <f>J14+J21+J27-J28</f>
        <v>0</v>
      </c>
    </row>
    <row r="30" spans="1:10" ht="15.75" x14ac:dyDescent="0.25">
      <c r="A30" s="35"/>
      <c r="B30" s="36"/>
      <c r="C30" s="36"/>
      <c r="D30" s="36"/>
      <c r="E30" s="36"/>
      <c r="F30" s="36"/>
      <c r="G30" s="36"/>
      <c r="H30" s="36"/>
      <c r="I30" s="36"/>
      <c r="J30" s="36"/>
    </row>
    <row r="31" spans="1:10" ht="15.75" customHeight="1" x14ac:dyDescent="0.25">
      <c r="A31" s="2" t="s">
        <v>25</v>
      </c>
      <c r="B31" s="2"/>
      <c r="C31" s="2"/>
      <c r="D31" s="2"/>
      <c r="E31" s="2"/>
      <c r="F31" s="2"/>
      <c r="G31" s="2"/>
      <c r="H31" s="2"/>
      <c r="I31" s="2"/>
      <c r="J31" s="2"/>
    </row>
    <row r="32" spans="1:10" ht="18" x14ac:dyDescent="0.25">
      <c r="A32" s="37"/>
      <c r="B32" s="38"/>
      <c r="C32" s="38"/>
      <c r="D32" s="38"/>
      <c r="E32" s="38"/>
      <c r="F32" s="38"/>
      <c r="G32" s="38"/>
      <c r="H32" s="39"/>
      <c r="I32" s="39"/>
      <c r="J32" s="39"/>
    </row>
    <row r="33" spans="1:10" ht="25.5" x14ac:dyDescent="0.25">
      <c r="A33" s="40"/>
      <c r="B33" s="41"/>
      <c r="C33" s="41"/>
      <c r="D33" s="42"/>
      <c r="E33" s="43"/>
      <c r="F33" s="22" t="s">
        <v>4</v>
      </c>
      <c r="G33" s="22" t="s">
        <v>5</v>
      </c>
      <c r="H33" s="22" t="s">
        <v>6</v>
      </c>
      <c r="I33" s="22" t="s">
        <v>7</v>
      </c>
      <c r="J33" s="22" t="s">
        <v>8</v>
      </c>
    </row>
    <row r="34" spans="1:10" ht="15" customHeight="1" x14ac:dyDescent="0.25">
      <c r="A34" s="4" t="s">
        <v>22</v>
      </c>
      <c r="B34" s="4"/>
      <c r="C34" s="4"/>
      <c r="D34" s="4"/>
      <c r="E34" s="4"/>
      <c r="F34" s="31">
        <v>0</v>
      </c>
      <c r="G34" s="31">
        <f>F37</f>
        <v>0</v>
      </c>
      <c r="H34" s="31">
        <f>G37</f>
        <v>0</v>
      </c>
      <c r="I34" s="31">
        <f>H37</f>
        <v>0</v>
      </c>
      <c r="J34" s="32">
        <f>I37</f>
        <v>0</v>
      </c>
    </row>
    <row r="35" spans="1:10" ht="28.5" customHeight="1" x14ac:dyDescent="0.25">
      <c r="A35" s="4" t="s">
        <v>26</v>
      </c>
      <c r="B35" s="4"/>
      <c r="C35" s="4"/>
      <c r="D35" s="4"/>
      <c r="E35" s="4"/>
      <c r="F35" s="31">
        <v>0</v>
      </c>
      <c r="G35" s="31">
        <v>0</v>
      </c>
      <c r="H35" s="31">
        <v>0</v>
      </c>
      <c r="I35" s="31">
        <v>0</v>
      </c>
      <c r="J35" s="32">
        <v>0</v>
      </c>
    </row>
    <row r="36" spans="1:10" ht="15" customHeight="1" x14ac:dyDescent="0.25">
      <c r="A36" s="4" t="s">
        <v>27</v>
      </c>
      <c r="B36" s="4"/>
      <c r="C36" s="4"/>
      <c r="D36" s="4"/>
      <c r="E36" s="4"/>
      <c r="F36" s="31">
        <v>0</v>
      </c>
      <c r="G36" s="31">
        <v>0</v>
      </c>
      <c r="H36" s="31">
        <v>0</v>
      </c>
      <c r="I36" s="31">
        <v>0</v>
      </c>
      <c r="J36" s="32">
        <v>0</v>
      </c>
    </row>
    <row r="37" spans="1:10" ht="15" customHeight="1" x14ac:dyDescent="0.25">
      <c r="A37" s="7" t="s">
        <v>23</v>
      </c>
      <c r="B37" s="7"/>
      <c r="C37" s="7"/>
      <c r="D37" s="7"/>
      <c r="E37" s="7"/>
      <c r="F37" s="44">
        <f>F34-F35+F36</f>
        <v>0</v>
      </c>
      <c r="G37" s="44">
        <f>G34-G35+G36</f>
        <v>0</v>
      </c>
      <c r="H37" s="44">
        <f>H34-H35+H36</f>
        <v>0</v>
      </c>
      <c r="I37" s="44">
        <f>I34-I35+I36</f>
        <v>0</v>
      </c>
      <c r="J37" s="23">
        <f>J34-J35+J36</f>
        <v>0</v>
      </c>
    </row>
    <row r="38" spans="1:10" ht="17.25" customHeight="1" x14ac:dyDescent="0.25"/>
    <row r="39" spans="1:10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9" customHeight="1" x14ac:dyDescent="0.25"/>
  </sheetData>
  <mergeCells count="24">
    <mergeCell ref="A35:E35"/>
    <mergeCell ref="A36:E36"/>
    <mergeCell ref="A37:E37"/>
    <mergeCell ref="A39:J39"/>
    <mergeCell ref="A27:E27"/>
    <mergeCell ref="A28:E28"/>
    <mergeCell ref="A29:E29"/>
    <mergeCell ref="A31:J31"/>
    <mergeCell ref="A34:E34"/>
    <mergeCell ref="A19:E19"/>
    <mergeCell ref="A20:E20"/>
    <mergeCell ref="A21:E21"/>
    <mergeCell ref="A22:E22"/>
    <mergeCell ref="A24:J24"/>
    <mergeCell ref="A10:E10"/>
    <mergeCell ref="A12:E12"/>
    <mergeCell ref="A13:E13"/>
    <mergeCell ref="A14:E14"/>
    <mergeCell ref="A16:J16"/>
    <mergeCell ref="A1:J1"/>
    <mergeCell ref="A3:J3"/>
    <mergeCell ref="A5:J5"/>
    <mergeCell ref="A8:E8"/>
    <mergeCell ref="A9:E9"/>
  </mergeCells>
  <pageMargins left="0.7" right="0.7" top="0.75" bottom="0.75" header="0.51180555555555496" footer="0.51180555555555496"/>
  <pageSetup paperSize="9" scale="6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topLeftCell="A19" zoomScaleNormal="100" workbookViewId="0">
      <selection activeCell="F11" sqref="F11"/>
    </sheetView>
  </sheetViews>
  <sheetFormatPr defaultColWidth="8.5703125" defaultRowHeight="15" x14ac:dyDescent="0.25"/>
  <cols>
    <col min="1" max="1" width="7.42578125" customWidth="1"/>
    <col min="2" max="2" width="8.42578125" customWidth="1"/>
    <col min="3" max="8" width="25.28515625" customWidth="1"/>
  </cols>
  <sheetData>
    <row r="1" spans="1:10" ht="42" customHeight="1" x14ac:dyDescent="0.25">
      <c r="A1" s="8" t="s">
        <v>28</v>
      </c>
      <c r="B1" s="8"/>
      <c r="C1" s="8"/>
      <c r="D1" s="8"/>
      <c r="E1" s="8"/>
      <c r="F1" s="8"/>
      <c r="G1" s="8"/>
      <c r="H1" s="8"/>
      <c r="I1" s="10"/>
      <c r="J1" s="10"/>
    </row>
    <row r="2" spans="1:10" ht="18" customHeight="1" x14ac:dyDescent="0.25">
      <c r="A2" s="11"/>
      <c r="B2" s="11"/>
      <c r="C2" s="11"/>
      <c r="D2" s="11"/>
      <c r="E2" s="11"/>
      <c r="F2" s="11"/>
      <c r="G2" s="11"/>
      <c r="H2" s="11"/>
    </row>
    <row r="3" spans="1:10" ht="15.75" customHeight="1" x14ac:dyDescent="0.25">
      <c r="A3" s="8" t="s">
        <v>1</v>
      </c>
      <c r="B3" s="8"/>
      <c r="C3" s="8"/>
      <c r="D3" s="8"/>
      <c r="E3" s="8"/>
      <c r="F3" s="8"/>
      <c r="G3" s="8"/>
      <c r="H3" s="8"/>
    </row>
    <row r="4" spans="1:10" ht="18" x14ac:dyDescent="0.25">
      <c r="A4" s="11"/>
      <c r="B4" s="11"/>
      <c r="C4" s="11"/>
      <c r="D4" s="11"/>
      <c r="E4" s="11"/>
      <c r="F4" s="11"/>
      <c r="G4" s="12"/>
      <c r="H4" s="12"/>
    </row>
    <row r="5" spans="1:10" ht="18" customHeight="1" x14ac:dyDescent="0.25">
      <c r="A5" s="8" t="s">
        <v>29</v>
      </c>
      <c r="B5" s="8"/>
      <c r="C5" s="8"/>
      <c r="D5" s="8"/>
      <c r="E5" s="8"/>
      <c r="F5" s="8"/>
      <c r="G5" s="8"/>
      <c r="H5" s="8"/>
    </row>
    <row r="6" spans="1:10" ht="18" x14ac:dyDescent="0.25">
      <c r="A6" s="11"/>
      <c r="B6" s="11"/>
      <c r="C6" s="11"/>
      <c r="D6" s="11"/>
      <c r="E6" s="11"/>
      <c r="F6" s="11"/>
      <c r="G6" s="12"/>
      <c r="H6" s="12"/>
    </row>
    <row r="7" spans="1:10" ht="15.75" customHeight="1" x14ac:dyDescent="0.25">
      <c r="A7" s="8" t="s">
        <v>30</v>
      </c>
      <c r="B7" s="8"/>
      <c r="C7" s="8"/>
      <c r="D7" s="8"/>
      <c r="E7" s="8"/>
      <c r="F7" s="8"/>
      <c r="G7" s="8"/>
      <c r="H7" s="8"/>
    </row>
    <row r="8" spans="1:10" ht="18" x14ac:dyDescent="0.25">
      <c r="A8" s="11"/>
      <c r="B8" s="11"/>
      <c r="C8" s="11"/>
      <c r="D8" s="11"/>
      <c r="E8" s="11"/>
      <c r="F8" s="11"/>
      <c r="G8" s="12"/>
      <c r="H8" s="12"/>
    </row>
    <row r="9" spans="1:10" ht="25.5" x14ac:dyDescent="0.25">
      <c r="A9" s="45" t="s">
        <v>31</v>
      </c>
      <c r="B9" s="46" t="s">
        <v>32</v>
      </c>
      <c r="C9" s="46" t="s">
        <v>33</v>
      </c>
      <c r="D9" s="45" t="s">
        <v>4</v>
      </c>
      <c r="E9" s="45" t="s">
        <v>5</v>
      </c>
      <c r="F9" s="45" t="s">
        <v>6</v>
      </c>
      <c r="G9" s="45" t="s">
        <v>7</v>
      </c>
      <c r="H9" s="45" t="s">
        <v>8</v>
      </c>
    </row>
    <row r="10" spans="1:10" x14ac:dyDescent="0.25">
      <c r="A10" s="47"/>
      <c r="B10" s="48"/>
      <c r="C10" s="49" t="s">
        <v>9</v>
      </c>
      <c r="D10" s="50">
        <f>D11+D17</f>
        <v>3497131.2399999998</v>
      </c>
      <c r="E10" s="50">
        <f>E11+E17</f>
        <v>3607389.08</v>
      </c>
      <c r="F10" s="50">
        <f>F11+F17</f>
        <v>3752018</v>
      </c>
      <c r="G10" s="50">
        <f>G11+G17</f>
        <v>3635518</v>
      </c>
      <c r="H10" s="50">
        <f>H11+H17</f>
        <v>3635518</v>
      </c>
    </row>
    <row r="11" spans="1:10" ht="15.75" customHeight="1" x14ac:dyDescent="0.25">
      <c r="A11" s="51">
        <v>6</v>
      </c>
      <c r="B11" s="51"/>
      <c r="C11" s="51" t="s">
        <v>34</v>
      </c>
      <c r="D11" s="52">
        <f>SUM(D12:D16)</f>
        <v>3497131.2399999998</v>
      </c>
      <c r="E11" s="52">
        <f>SUM(E12:E16)</f>
        <v>3607389.08</v>
      </c>
      <c r="F11" s="52">
        <f>SUM(F12:F16)</f>
        <v>3752018</v>
      </c>
      <c r="G11" s="52">
        <f>SUM(G12:G16)</f>
        <v>3635518</v>
      </c>
      <c r="H11" s="52">
        <f>SUM(H12:H16)</f>
        <v>3635518</v>
      </c>
    </row>
    <row r="12" spans="1:10" ht="38.25" x14ac:dyDescent="0.25">
      <c r="A12" s="51"/>
      <c r="B12" s="53">
        <v>63</v>
      </c>
      <c r="C12" s="53" t="s">
        <v>35</v>
      </c>
      <c r="D12" s="54">
        <v>3130827.53</v>
      </c>
      <c r="E12" s="55">
        <v>3182060</v>
      </c>
      <c r="F12" s="55">
        <v>3203870</v>
      </c>
      <c r="G12" s="55">
        <v>3203870</v>
      </c>
      <c r="H12" s="55">
        <v>3203870</v>
      </c>
    </row>
    <row r="13" spans="1:10" x14ac:dyDescent="0.25">
      <c r="A13" s="51"/>
      <c r="B13" s="56">
        <v>64</v>
      </c>
      <c r="C13" s="56" t="s">
        <v>36</v>
      </c>
      <c r="D13" s="57">
        <v>0.04</v>
      </c>
      <c r="E13" s="55">
        <v>1</v>
      </c>
      <c r="F13" s="55">
        <v>1</v>
      </c>
      <c r="G13" s="55">
        <v>1</v>
      </c>
      <c r="H13" s="55">
        <v>1</v>
      </c>
    </row>
    <row r="14" spans="1:10" ht="51" x14ac:dyDescent="0.25">
      <c r="A14" s="51"/>
      <c r="B14" s="53">
        <v>65</v>
      </c>
      <c r="C14" s="53" t="s">
        <v>37</v>
      </c>
      <c r="D14" s="54">
        <v>55143.94</v>
      </c>
      <c r="E14" s="55">
        <v>66375</v>
      </c>
      <c r="F14" s="55">
        <v>79575</v>
      </c>
      <c r="G14" s="55">
        <v>79575</v>
      </c>
      <c r="H14" s="55">
        <v>79575</v>
      </c>
    </row>
    <row r="15" spans="1:10" ht="38.25" x14ac:dyDescent="0.25">
      <c r="A15" s="56"/>
      <c r="B15" s="56">
        <v>66</v>
      </c>
      <c r="C15" s="53" t="s">
        <v>38</v>
      </c>
      <c r="D15" s="54">
        <v>6069.94</v>
      </c>
      <c r="E15" s="55">
        <v>8099</v>
      </c>
      <c r="F15" s="55">
        <v>7099</v>
      </c>
      <c r="G15" s="55">
        <v>7099</v>
      </c>
      <c r="H15" s="55">
        <v>7099</v>
      </c>
    </row>
    <row r="16" spans="1:10" ht="38.25" x14ac:dyDescent="0.25">
      <c r="A16" s="56"/>
      <c r="B16" s="56">
        <v>67</v>
      </c>
      <c r="C16" s="53" t="s">
        <v>39</v>
      </c>
      <c r="D16" s="54">
        <v>305089.78999999998</v>
      </c>
      <c r="E16" s="55">
        <v>350854.08</v>
      </c>
      <c r="F16" s="58">
        <v>461473</v>
      </c>
      <c r="G16" s="58">
        <v>344973</v>
      </c>
      <c r="H16" s="58">
        <v>344973</v>
      </c>
    </row>
    <row r="17" spans="1:8" ht="25.5" x14ac:dyDescent="0.25">
      <c r="A17" s="59">
        <v>7</v>
      </c>
      <c r="B17" s="59"/>
      <c r="C17" s="60" t="s">
        <v>40</v>
      </c>
      <c r="D17" s="54">
        <f>D18</f>
        <v>0</v>
      </c>
      <c r="E17" s="54">
        <f>E18</f>
        <v>0</v>
      </c>
      <c r="F17" s="54">
        <f>F18</f>
        <v>0</v>
      </c>
      <c r="G17" s="54">
        <f>G18</f>
        <v>0</v>
      </c>
      <c r="H17" s="54">
        <f>H18</f>
        <v>0</v>
      </c>
    </row>
    <row r="18" spans="1:8" ht="38.25" x14ac:dyDescent="0.25">
      <c r="A18" s="53"/>
      <c r="B18" s="53">
        <v>72</v>
      </c>
      <c r="C18" s="61" t="s">
        <v>41</v>
      </c>
      <c r="D18" s="54">
        <v>0</v>
      </c>
      <c r="E18" s="55">
        <v>0</v>
      </c>
      <c r="F18" s="55">
        <v>0</v>
      </c>
      <c r="G18" s="55">
        <v>0</v>
      </c>
      <c r="H18" s="55">
        <v>0</v>
      </c>
    </row>
    <row r="19" spans="1:8" x14ac:dyDescent="0.25">
      <c r="A19" s="59">
        <v>9</v>
      </c>
      <c r="B19" s="59"/>
      <c r="C19" s="60" t="s">
        <v>42</v>
      </c>
      <c r="D19" s="54">
        <f>D20</f>
        <v>-1485.04</v>
      </c>
      <c r="E19" s="54">
        <f>E20</f>
        <v>2000</v>
      </c>
      <c r="F19" s="52">
        <f>F20</f>
        <v>0</v>
      </c>
      <c r="G19" s="54">
        <f>G20</f>
        <v>0</v>
      </c>
      <c r="H19" s="54">
        <f>H20</f>
        <v>0</v>
      </c>
    </row>
    <row r="20" spans="1:8" x14ac:dyDescent="0.25">
      <c r="A20" s="53"/>
      <c r="B20" s="53">
        <v>92</v>
      </c>
      <c r="C20" s="61" t="s">
        <v>43</v>
      </c>
      <c r="D20" s="54">
        <v>-1485.04</v>
      </c>
      <c r="E20" s="55">
        <v>2000</v>
      </c>
      <c r="F20" s="55">
        <v>0</v>
      </c>
      <c r="G20" s="55">
        <v>0</v>
      </c>
      <c r="H20" s="62">
        <v>0</v>
      </c>
    </row>
    <row r="23" spans="1:8" ht="15.75" customHeight="1" x14ac:dyDescent="0.25">
      <c r="A23" s="8" t="s">
        <v>44</v>
      </c>
      <c r="B23" s="8"/>
      <c r="C23" s="8"/>
      <c r="D23" s="8"/>
      <c r="E23" s="8"/>
      <c r="F23" s="8"/>
      <c r="G23" s="8"/>
      <c r="H23" s="8"/>
    </row>
    <row r="24" spans="1:8" ht="18" x14ac:dyDescent="0.25">
      <c r="A24" s="11"/>
      <c r="B24" s="11"/>
      <c r="C24" s="11"/>
      <c r="D24" s="11"/>
      <c r="E24" s="11"/>
      <c r="F24" s="11"/>
      <c r="G24" s="12"/>
      <c r="H24" s="12"/>
    </row>
    <row r="25" spans="1:8" ht="25.5" x14ac:dyDescent="0.25">
      <c r="A25" s="45" t="s">
        <v>31</v>
      </c>
      <c r="B25" s="46" t="s">
        <v>32</v>
      </c>
      <c r="C25" s="46" t="s">
        <v>45</v>
      </c>
      <c r="D25" s="45" t="s">
        <v>4</v>
      </c>
      <c r="E25" s="45" t="s">
        <v>5</v>
      </c>
      <c r="F25" s="45" t="s">
        <v>6</v>
      </c>
      <c r="G25" s="45" t="s">
        <v>7</v>
      </c>
      <c r="H25" s="45" t="s">
        <v>8</v>
      </c>
    </row>
    <row r="26" spans="1:8" x14ac:dyDescent="0.25">
      <c r="A26" s="47"/>
      <c r="B26" s="48"/>
      <c r="C26" s="49" t="s">
        <v>12</v>
      </c>
      <c r="D26" s="50">
        <f>D27+D33</f>
        <v>3500499.2199999997</v>
      </c>
      <c r="E26" s="50">
        <f>E27+E33</f>
        <v>3609389.08</v>
      </c>
      <c r="F26" s="50">
        <f>F27+F33</f>
        <v>3752018</v>
      </c>
      <c r="G26" s="50">
        <f>G27+G33</f>
        <v>3635518</v>
      </c>
      <c r="H26" s="50">
        <f>H27+H33</f>
        <v>3635518</v>
      </c>
    </row>
    <row r="27" spans="1:8" ht="15.75" customHeight="1" x14ac:dyDescent="0.25">
      <c r="A27" s="51">
        <v>3</v>
      </c>
      <c r="B27" s="51"/>
      <c r="C27" s="51" t="s">
        <v>46</v>
      </c>
      <c r="D27" s="52">
        <f>SUM(D28:D32)</f>
        <v>3239931.1799999997</v>
      </c>
      <c r="E27" s="52">
        <f>SUM(E28:E32)</f>
        <v>3486641.5700000003</v>
      </c>
      <c r="F27" s="52">
        <f>SUM(F28:F32)</f>
        <v>3615218</v>
      </c>
      <c r="G27" s="52">
        <f>SUM(G28:G32)</f>
        <v>3614718</v>
      </c>
      <c r="H27" s="52">
        <f>SUM(H28:H32)</f>
        <v>3614718</v>
      </c>
    </row>
    <row r="28" spans="1:8" ht="15.75" customHeight="1" x14ac:dyDescent="0.25">
      <c r="A28" s="51"/>
      <c r="B28" s="53">
        <v>31</v>
      </c>
      <c r="C28" s="53" t="s">
        <v>47</v>
      </c>
      <c r="D28" s="54">
        <v>2626479.5099999998</v>
      </c>
      <c r="E28" s="55">
        <v>2840098.85</v>
      </c>
      <c r="F28" s="55">
        <v>2996765</v>
      </c>
      <c r="G28" s="55">
        <v>2996765</v>
      </c>
      <c r="H28" s="55">
        <v>2996765</v>
      </c>
    </row>
    <row r="29" spans="1:8" x14ac:dyDescent="0.25">
      <c r="A29" s="56"/>
      <c r="B29" s="56">
        <v>32</v>
      </c>
      <c r="C29" s="56" t="s">
        <v>48</v>
      </c>
      <c r="D29" s="54">
        <v>486816.19</v>
      </c>
      <c r="E29" s="55">
        <v>509891.72</v>
      </c>
      <c r="F29" s="55">
        <v>477202</v>
      </c>
      <c r="G29" s="55">
        <v>476702</v>
      </c>
      <c r="H29" s="55">
        <v>476702</v>
      </c>
    </row>
    <row r="30" spans="1:8" x14ac:dyDescent="0.25">
      <c r="A30" s="56"/>
      <c r="B30" s="56">
        <v>34</v>
      </c>
      <c r="C30" s="56" t="s">
        <v>49</v>
      </c>
      <c r="D30" s="54">
        <v>5004.8900000000003</v>
      </c>
      <c r="E30" s="55">
        <v>5601</v>
      </c>
      <c r="F30" s="55">
        <v>4201</v>
      </c>
      <c r="G30" s="55">
        <v>4201</v>
      </c>
      <c r="H30" s="55">
        <v>4201</v>
      </c>
    </row>
    <row r="31" spans="1:8" ht="38.25" x14ac:dyDescent="0.25">
      <c r="A31" s="56"/>
      <c r="B31" s="56">
        <v>37</v>
      </c>
      <c r="C31" s="53" t="s">
        <v>50</v>
      </c>
      <c r="D31" s="54">
        <v>119696.5</v>
      </c>
      <c r="E31" s="55">
        <v>129050</v>
      </c>
      <c r="F31" s="55">
        <v>135050</v>
      </c>
      <c r="G31" s="55">
        <v>135050</v>
      </c>
      <c r="H31" s="55">
        <v>135050</v>
      </c>
    </row>
    <row r="32" spans="1:8" x14ac:dyDescent="0.25">
      <c r="A32" s="56"/>
      <c r="B32" s="56">
        <v>38</v>
      </c>
      <c r="C32" s="53" t="s">
        <v>51</v>
      </c>
      <c r="D32" s="54">
        <v>1934.09</v>
      </c>
      <c r="E32" s="54">
        <v>2000</v>
      </c>
      <c r="F32" s="54">
        <v>2000</v>
      </c>
      <c r="G32" s="54">
        <v>2000</v>
      </c>
      <c r="H32" s="54">
        <v>2000</v>
      </c>
    </row>
    <row r="33" spans="1:8" ht="25.5" x14ac:dyDescent="0.25">
      <c r="A33" s="59">
        <v>4</v>
      </c>
      <c r="B33" s="59"/>
      <c r="C33" s="60" t="s">
        <v>52</v>
      </c>
      <c r="D33" s="52">
        <f>SUM(D34:D36)</f>
        <v>260568.04</v>
      </c>
      <c r="E33" s="52">
        <f>SUM(E34:E36)</f>
        <v>122747.51</v>
      </c>
      <c r="F33" s="52">
        <f>SUM(F34:F36)</f>
        <v>136800</v>
      </c>
      <c r="G33" s="52">
        <f>SUM(G34:G36)</f>
        <v>20800</v>
      </c>
      <c r="H33" s="52">
        <f>SUM(H34:H36)</f>
        <v>20800</v>
      </c>
    </row>
    <row r="34" spans="1:8" ht="38.25" x14ac:dyDescent="0.25">
      <c r="A34" s="59"/>
      <c r="B34" s="53">
        <v>41</v>
      </c>
      <c r="C34" s="61" t="s">
        <v>53</v>
      </c>
      <c r="D34" s="54">
        <v>0</v>
      </c>
      <c r="E34" s="55">
        <v>0</v>
      </c>
      <c r="F34" s="55">
        <v>0</v>
      </c>
      <c r="G34" s="55">
        <v>0</v>
      </c>
      <c r="H34" s="55">
        <v>0</v>
      </c>
    </row>
    <row r="35" spans="1:8" ht="38.25" x14ac:dyDescent="0.25">
      <c r="A35" s="59"/>
      <c r="B35" s="56">
        <v>42</v>
      </c>
      <c r="C35" s="61" t="s">
        <v>54</v>
      </c>
      <c r="D35" s="54">
        <v>179011.57</v>
      </c>
      <c r="E35" s="55">
        <v>21377.51</v>
      </c>
      <c r="F35" s="55">
        <v>41300</v>
      </c>
      <c r="G35" s="55">
        <v>20800</v>
      </c>
      <c r="H35" s="55">
        <v>20800</v>
      </c>
    </row>
    <row r="36" spans="1:8" ht="25.5" x14ac:dyDescent="0.25">
      <c r="A36" s="53"/>
      <c r="B36" s="53">
        <v>45</v>
      </c>
      <c r="C36" s="61" t="s">
        <v>55</v>
      </c>
      <c r="D36" s="54">
        <v>81556.47</v>
      </c>
      <c r="E36" s="55">
        <v>101370</v>
      </c>
      <c r="F36" s="58">
        <v>95500</v>
      </c>
      <c r="G36" s="58">
        <v>0</v>
      </c>
      <c r="H36" s="58">
        <v>0</v>
      </c>
    </row>
  </sheetData>
  <mergeCells count="5">
    <mergeCell ref="A1:H1"/>
    <mergeCell ref="A3:H3"/>
    <mergeCell ref="A5:H5"/>
    <mergeCell ref="A7:H7"/>
    <mergeCell ref="A23:H23"/>
  </mergeCells>
  <pageMargins left="0.7" right="0.7" top="0.75" bottom="0.75" header="0.51180555555555496" footer="0.51180555555555496"/>
  <pageSetup paperSize="9" scale="52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topLeftCell="A26" zoomScaleNormal="100" workbookViewId="0">
      <selection activeCell="A49" sqref="A49"/>
    </sheetView>
  </sheetViews>
  <sheetFormatPr defaultColWidth="8.5703125" defaultRowHeight="15" x14ac:dyDescent="0.25"/>
  <cols>
    <col min="1" max="6" width="25.28515625" customWidth="1"/>
  </cols>
  <sheetData>
    <row r="1" spans="1:10" ht="42" customHeight="1" x14ac:dyDescent="0.25">
      <c r="A1" s="8" t="s">
        <v>0</v>
      </c>
      <c r="B1" s="8"/>
      <c r="C1" s="8"/>
      <c r="D1" s="8"/>
      <c r="E1" s="8"/>
      <c r="F1" s="8"/>
      <c r="G1" s="10"/>
      <c r="H1" s="10"/>
      <c r="I1" s="10"/>
      <c r="J1" s="10"/>
    </row>
    <row r="2" spans="1:10" ht="18" customHeight="1" x14ac:dyDescent="0.25">
      <c r="A2" s="11"/>
      <c r="B2" s="11"/>
      <c r="C2" s="11"/>
      <c r="D2" s="11"/>
      <c r="E2" s="11"/>
      <c r="F2" s="11"/>
    </row>
    <row r="3" spans="1:10" ht="15.75" customHeight="1" x14ac:dyDescent="0.25">
      <c r="A3" s="8" t="s">
        <v>1</v>
      </c>
      <c r="B3" s="8"/>
      <c r="C3" s="8"/>
      <c r="D3" s="8"/>
      <c r="E3" s="8"/>
      <c r="F3" s="8"/>
    </row>
    <row r="4" spans="1:10" ht="18" x14ac:dyDescent="0.25">
      <c r="B4" s="11"/>
      <c r="C4" s="11"/>
      <c r="D4" s="11"/>
      <c r="E4" s="12"/>
      <c r="F4" s="12"/>
    </row>
    <row r="5" spans="1:10" ht="18" customHeight="1" x14ac:dyDescent="0.25">
      <c r="A5" s="8" t="s">
        <v>29</v>
      </c>
      <c r="B5" s="8"/>
      <c r="C5" s="8"/>
      <c r="D5" s="8"/>
      <c r="E5" s="8"/>
      <c r="F5" s="8"/>
    </row>
    <row r="6" spans="1:10" ht="18" x14ac:dyDescent="0.25">
      <c r="A6" s="11"/>
      <c r="B6" s="11"/>
      <c r="C6" s="11"/>
      <c r="D6" s="11"/>
      <c r="E6" s="12"/>
      <c r="F6" s="12"/>
    </row>
    <row r="7" spans="1:10" ht="15.75" customHeight="1" x14ac:dyDescent="0.25">
      <c r="A7" s="8" t="s">
        <v>56</v>
      </c>
      <c r="B7" s="8"/>
      <c r="C7" s="8"/>
      <c r="D7" s="8"/>
      <c r="E7" s="8"/>
      <c r="F7" s="8"/>
    </row>
    <row r="8" spans="1:10" ht="18" x14ac:dyDescent="0.25">
      <c r="A8" s="11"/>
      <c r="B8" s="11"/>
      <c r="C8" s="11"/>
      <c r="D8" s="11"/>
      <c r="E8" s="12"/>
      <c r="F8" s="12"/>
    </row>
    <row r="9" spans="1:10" ht="25.5" x14ac:dyDescent="0.25">
      <c r="A9" s="45" t="s">
        <v>57</v>
      </c>
      <c r="B9" s="45" t="s">
        <v>4</v>
      </c>
      <c r="C9" s="45" t="s">
        <v>5</v>
      </c>
      <c r="D9" s="45" t="s">
        <v>6</v>
      </c>
      <c r="E9" s="45" t="s">
        <v>7</v>
      </c>
      <c r="F9" s="45" t="s">
        <v>8</v>
      </c>
    </row>
    <row r="10" spans="1:10" x14ac:dyDescent="0.25">
      <c r="A10" s="63" t="s">
        <v>9</v>
      </c>
      <c r="B10" s="50">
        <f>B11+B13+B15+B19+B26+B28</f>
        <v>3497131.24</v>
      </c>
      <c r="C10" s="50">
        <f>C11+C13+C15+C19+C26+C28</f>
        <v>3609389.06</v>
      </c>
      <c r="D10" s="50">
        <f>D11+D13+D15+D19+D26+D28</f>
        <v>3752018</v>
      </c>
      <c r="E10" s="50">
        <f>E11+E13+E15+E19+E26+E28</f>
        <v>3635518</v>
      </c>
      <c r="F10" s="50">
        <f>F11+F13+F15+F19+F26+F28</f>
        <v>3635518</v>
      </c>
    </row>
    <row r="11" spans="1:10" x14ac:dyDescent="0.25">
      <c r="A11" s="60" t="s">
        <v>58</v>
      </c>
      <c r="B11" s="64">
        <f>B12</f>
        <v>158946.68</v>
      </c>
      <c r="C11" s="64">
        <f>C12</f>
        <v>161694.06</v>
      </c>
      <c r="D11" s="64">
        <f>D12</f>
        <v>182520</v>
      </c>
      <c r="E11" s="64">
        <f>E12</f>
        <v>66020</v>
      </c>
      <c r="F11" s="64">
        <f>F12</f>
        <v>66020</v>
      </c>
    </row>
    <row r="12" spans="1:10" x14ac:dyDescent="0.25">
      <c r="A12" s="65" t="s">
        <v>59</v>
      </c>
      <c r="B12" s="55">
        <v>158946.68</v>
      </c>
      <c r="C12" s="55">
        <v>161694.06</v>
      </c>
      <c r="D12" s="58">
        <v>182520</v>
      </c>
      <c r="E12" s="58">
        <v>66020</v>
      </c>
      <c r="F12" s="58">
        <v>66020</v>
      </c>
    </row>
    <row r="13" spans="1:10" x14ac:dyDescent="0.25">
      <c r="A13" s="51" t="s">
        <v>60</v>
      </c>
      <c r="B13" s="66">
        <f>B14</f>
        <v>5669.98</v>
      </c>
      <c r="C13" s="66">
        <f>C14</f>
        <v>6100</v>
      </c>
      <c r="D13" s="66">
        <f>D14</f>
        <v>6100</v>
      </c>
      <c r="E13" s="66">
        <f>E14</f>
        <v>6100</v>
      </c>
      <c r="F13" s="66">
        <f>F14</f>
        <v>6100</v>
      </c>
    </row>
    <row r="14" spans="1:10" x14ac:dyDescent="0.25">
      <c r="A14" s="65" t="s">
        <v>61</v>
      </c>
      <c r="B14" s="54">
        <v>5669.98</v>
      </c>
      <c r="C14" s="55">
        <v>6100</v>
      </c>
      <c r="D14" s="55">
        <v>6100</v>
      </c>
      <c r="E14" s="55">
        <v>6100</v>
      </c>
      <c r="F14" s="55">
        <v>6100</v>
      </c>
    </row>
    <row r="15" spans="1:10" ht="25.5" x14ac:dyDescent="0.25">
      <c r="A15" s="51" t="s">
        <v>62</v>
      </c>
      <c r="B15" s="52">
        <f>SUM(B16:B18)</f>
        <v>135461.85</v>
      </c>
      <c r="C15" s="52">
        <f>SUM(C16:C18)</f>
        <v>173613</v>
      </c>
      <c r="D15" s="52">
        <f>SUM(D16:D18)</f>
        <v>181513</v>
      </c>
      <c r="E15" s="52">
        <f>SUM(E16:E18)</f>
        <v>181513</v>
      </c>
      <c r="F15" s="52">
        <f>SUM(F16:F18)</f>
        <v>181513</v>
      </c>
    </row>
    <row r="16" spans="1:10" ht="25.5" x14ac:dyDescent="0.25">
      <c r="A16" s="67" t="s">
        <v>63</v>
      </c>
      <c r="B16" s="54">
        <v>81240</v>
      </c>
      <c r="C16" s="55">
        <v>107263</v>
      </c>
      <c r="D16" s="55">
        <v>107263</v>
      </c>
      <c r="E16" s="55">
        <v>107263</v>
      </c>
      <c r="F16" s="55">
        <v>107263</v>
      </c>
    </row>
    <row r="17" spans="1:6" ht="25.5" x14ac:dyDescent="0.25">
      <c r="A17" s="67" t="s">
        <v>64</v>
      </c>
      <c r="B17" s="54">
        <v>54221.85</v>
      </c>
      <c r="C17" s="55">
        <v>65350</v>
      </c>
      <c r="D17" s="55">
        <v>74250</v>
      </c>
      <c r="E17" s="55">
        <v>74250</v>
      </c>
      <c r="F17" s="55">
        <v>74250</v>
      </c>
    </row>
    <row r="18" spans="1:6" ht="25.5" x14ac:dyDescent="0.25">
      <c r="A18" s="67" t="s">
        <v>65</v>
      </c>
      <c r="B18" s="54">
        <v>0</v>
      </c>
      <c r="C18" s="55">
        <v>1000</v>
      </c>
      <c r="D18" s="55">
        <v>0</v>
      </c>
      <c r="E18" s="55">
        <v>0</v>
      </c>
      <c r="F18" s="55">
        <v>0</v>
      </c>
    </row>
    <row r="19" spans="1:6" x14ac:dyDescent="0.25">
      <c r="A19" s="63" t="s">
        <v>66</v>
      </c>
      <c r="B19" s="52">
        <f>SUM(B20:B25)</f>
        <v>3193752.73</v>
      </c>
      <c r="C19" s="52">
        <f>SUM(C20:C25)</f>
        <v>3261657</v>
      </c>
      <c r="D19" s="52">
        <f>SUM(D20:D25)</f>
        <v>3375560</v>
      </c>
      <c r="E19" s="52">
        <f>SUM(E20:E25)</f>
        <v>3375560</v>
      </c>
      <c r="F19" s="52">
        <f>SUM(F20:F25)</f>
        <v>3375560</v>
      </c>
    </row>
    <row r="20" spans="1:6" ht="38.25" x14ac:dyDescent="0.25">
      <c r="A20" s="67" t="s">
        <v>67</v>
      </c>
      <c r="B20" s="54">
        <v>452</v>
      </c>
      <c r="C20" s="55">
        <v>350</v>
      </c>
      <c r="D20" s="55">
        <v>0</v>
      </c>
      <c r="E20" s="55">
        <v>0</v>
      </c>
      <c r="F20" s="55">
        <v>0</v>
      </c>
    </row>
    <row r="21" spans="1:6" x14ac:dyDescent="0.25">
      <c r="A21" s="67" t="s">
        <v>68</v>
      </c>
      <c r="B21" s="54">
        <v>0</v>
      </c>
      <c r="C21" s="55">
        <v>1000</v>
      </c>
      <c r="D21" s="55">
        <v>10800</v>
      </c>
      <c r="E21" s="55">
        <v>10800</v>
      </c>
      <c r="F21" s="55">
        <v>10800</v>
      </c>
    </row>
    <row r="22" spans="1:6" x14ac:dyDescent="0.25">
      <c r="A22" s="65" t="s">
        <v>69</v>
      </c>
      <c r="B22" s="54">
        <v>3128849.62</v>
      </c>
      <c r="C22" s="55">
        <v>3178760</v>
      </c>
      <c r="D22" s="55">
        <v>3178070</v>
      </c>
      <c r="E22" s="55">
        <v>3178070</v>
      </c>
      <c r="F22" s="55">
        <v>3178070</v>
      </c>
    </row>
    <row r="23" spans="1:6" x14ac:dyDescent="0.25">
      <c r="A23" s="65" t="s">
        <v>70</v>
      </c>
      <c r="B23" s="54">
        <v>64451.11</v>
      </c>
      <c r="C23" s="55">
        <v>81547</v>
      </c>
      <c r="D23" s="55">
        <v>145910</v>
      </c>
      <c r="E23" s="55">
        <v>145910</v>
      </c>
      <c r="F23" s="55">
        <v>145910</v>
      </c>
    </row>
    <row r="24" spans="1:6" ht="25.5" x14ac:dyDescent="0.25">
      <c r="A24" s="67" t="s">
        <v>71</v>
      </c>
      <c r="B24" s="54">
        <v>0</v>
      </c>
      <c r="C24" s="54">
        <v>0</v>
      </c>
      <c r="D24" s="54">
        <v>25780</v>
      </c>
      <c r="E24" s="54">
        <v>25780</v>
      </c>
      <c r="F24" s="54">
        <v>25780</v>
      </c>
    </row>
    <row r="25" spans="1:6" x14ac:dyDescent="0.25">
      <c r="A25" s="65" t="s">
        <v>72</v>
      </c>
      <c r="B25" s="54">
        <v>0</v>
      </c>
      <c r="C25" s="54">
        <v>0</v>
      </c>
      <c r="D25" s="54">
        <v>15000</v>
      </c>
      <c r="E25" s="54">
        <v>15000</v>
      </c>
      <c r="F25" s="54">
        <v>15000</v>
      </c>
    </row>
    <row r="26" spans="1:6" x14ac:dyDescent="0.25">
      <c r="A26" s="59" t="s">
        <v>73</v>
      </c>
      <c r="B26" s="52">
        <f>B27</f>
        <v>3300</v>
      </c>
      <c r="C26" s="52">
        <f>C27</f>
        <v>5825</v>
      </c>
      <c r="D26" s="52">
        <f>D27</f>
        <v>5825</v>
      </c>
      <c r="E26" s="52">
        <f>E27</f>
        <v>5825</v>
      </c>
      <c r="F26" s="52">
        <f>F27</f>
        <v>5825</v>
      </c>
    </row>
    <row r="27" spans="1:6" x14ac:dyDescent="0.25">
      <c r="A27" s="65" t="s">
        <v>74</v>
      </c>
      <c r="B27" s="54">
        <v>3300</v>
      </c>
      <c r="C27" s="55">
        <v>5825</v>
      </c>
      <c r="D27" s="55">
        <v>5825</v>
      </c>
      <c r="E27" s="55">
        <v>5825</v>
      </c>
      <c r="F27" s="55">
        <v>5825</v>
      </c>
    </row>
    <row r="28" spans="1:6" ht="25.5" x14ac:dyDescent="0.25">
      <c r="A28" s="51" t="s">
        <v>75</v>
      </c>
      <c r="B28" s="52">
        <f>B29</f>
        <v>0</v>
      </c>
      <c r="C28" s="52">
        <f>C29</f>
        <v>500</v>
      </c>
      <c r="D28" s="52">
        <f>D29</f>
        <v>500</v>
      </c>
      <c r="E28" s="52">
        <f>E29</f>
        <v>500</v>
      </c>
      <c r="F28" s="52">
        <f>F29</f>
        <v>500</v>
      </c>
    </row>
    <row r="29" spans="1:6" ht="25.5" x14ac:dyDescent="0.25">
      <c r="A29" s="67" t="s">
        <v>76</v>
      </c>
      <c r="B29" s="54">
        <v>0</v>
      </c>
      <c r="C29" s="55">
        <v>500</v>
      </c>
      <c r="D29" s="55">
        <v>500</v>
      </c>
      <c r="E29" s="55">
        <v>500</v>
      </c>
      <c r="F29" s="55">
        <v>500</v>
      </c>
    </row>
    <row r="32" spans="1:6" ht="15.75" customHeight="1" x14ac:dyDescent="0.25">
      <c r="A32" s="8" t="s">
        <v>77</v>
      </c>
      <c r="B32" s="8"/>
      <c r="C32" s="8"/>
      <c r="D32" s="8"/>
      <c r="E32" s="8"/>
      <c r="F32" s="8"/>
    </row>
    <row r="33" spans="1:6" ht="18" x14ac:dyDescent="0.25">
      <c r="A33" s="11"/>
      <c r="B33" s="11"/>
      <c r="C33" s="11"/>
      <c r="D33" s="11"/>
      <c r="E33" s="12"/>
      <c r="F33" s="12"/>
    </row>
    <row r="34" spans="1:6" ht="25.5" x14ac:dyDescent="0.25">
      <c r="A34" s="45" t="s">
        <v>57</v>
      </c>
      <c r="B34" s="45" t="s">
        <v>4</v>
      </c>
      <c r="C34" s="45" t="s">
        <v>5</v>
      </c>
      <c r="D34" s="45" t="s">
        <v>6</v>
      </c>
      <c r="E34" s="45" t="s">
        <v>7</v>
      </c>
      <c r="F34" s="45" t="s">
        <v>8</v>
      </c>
    </row>
    <row r="35" spans="1:6" x14ac:dyDescent="0.25">
      <c r="A35" s="63" t="s">
        <v>12</v>
      </c>
      <c r="B35" s="50">
        <f>B36+B38+B40+B44+B52+B54</f>
        <v>2798490.0300000003</v>
      </c>
      <c r="C35" s="50">
        <f>C36+C38+C40+C44+C52+C54</f>
        <v>3609389.08</v>
      </c>
      <c r="D35" s="50">
        <f>D36+D38+D40+D44+D52+D54</f>
        <v>3752018</v>
      </c>
      <c r="E35" s="50">
        <f>E36+E38+E40+E44+E52+E54</f>
        <v>3635518</v>
      </c>
      <c r="F35" s="50">
        <f>F36+F38+F40+F44+F52+F54</f>
        <v>3635518</v>
      </c>
    </row>
    <row r="36" spans="1:6" ht="15.75" customHeight="1" x14ac:dyDescent="0.25">
      <c r="A36" s="60" t="s">
        <v>58</v>
      </c>
      <c r="B36" s="52">
        <f>B37</f>
        <v>150717.4</v>
      </c>
      <c r="C36" s="52">
        <f>C37</f>
        <v>161694.06</v>
      </c>
      <c r="D36" s="52">
        <f>D37</f>
        <v>182520</v>
      </c>
      <c r="E36" s="52">
        <f>E37</f>
        <v>66020</v>
      </c>
      <c r="F36" s="52">
        <f>F37</f>
        <v>66020</v>
      </c>
    </row>
    <row r="37" spans="1:6" x14ac:dyDescent="0.25">
      <c r="A37" s="65" t="s">
        <v>59</v>
      </c>
      <c r="B37" s="54">
        <v>150717.4</v>
      </c>
      <c r="C37" s="55">
        <v>161694.06</v>
      </c>
      <c r="D37" s="58">
        <v>182520</v>
      </c>
      <c r="E37" s="58">
        <v>66020</v>
      </c>
      <c r="F37" s="58">
        <v>66020</v>
      </c>
    </row>
    <row r="38" spans="1:6" x14ac:dyDescent="0.25">
      <c r="A38" s="51" t="s">
        <v>60</v>
      </c>
      <c r="B38" s="52">
        <f>B39</f>
        <v>9511.6200000000008</v>
      </c>
      <c r="C38" s="52">
        <f>C39</f>
        <v>6100</v>
      </c>
      <c r="D38" s="52">
        <f>D39</f>
        <v>6100</v>
      </c>
      <c r="E38" s="52">
        <f>E39</f>
        <v>6100</v>
      </c>
      <c r="F38" s="52">
        <f>F39</f>
        <v>6100</v>
      </c>
    </row>
    <row r="39" spans="1:6" x14ac:dyDescent="0.25">
      <c r="A39" s="65" t="s">
        <v>61</v>
      </c>
      <c r="B39" s="54">
        <v>9511.6200000000008</v>
      </c>
      <c r="C39" s="55">
        <v>6100</v>
      </c>
      <c r="D39" s="55">
        <v>6100</v>
      </c>
      <c r="E39" s="55">
        <v>6100</v>
      </c>
      <c r="F39" s="55">
        <v>6100</v>
      </c>
    </row>
    <row r="40" spans="1:6" ht="25.5" x14ac:dyDescent="0.25">
      <c r="A40" s="51" t="s">
        <v>62</v>
      </c>
      <c r="B40" s="52">
        <f>SUM(B41:B43)</f>
        <v>154543.25</v>
      </c>
      <c r="C40" s="52">
        <f>SUM(C41:C43)</f>
        <v>173613</v>
      </c>
      <c r="D40" s="52">
        <f>SUM(D41:D43)</f>
        <v>181513</v>
      </c>
      <c r="E40" s="52">
        <f>SUM(E41:E43)</f>
        <v>181513</v>
      </c>
      <c r="F40" s="52">
        <f>SUM(F41:F43)</f>
        <v>181513</v>
      </c>
    </row>
    <row r="41" spans="1:6" ht="25.5" x14ac:dyDescent="0.25">
      <c r="A41" s="67" t="s">
        <v>63</v>
      </c>
      <c r="B41" s="54">
        <v>85874</v>
      </c>
      <c r="C41" s="55">
        <v>107263</v>
      </c>
      <c r="D41" s="55">
        <v>107263</v>
      </c>
      <c r="E41" s="55">
        <v>107263</v>
      </c>
      <c r="F41" s="55">
        <v>107263</v>
      </c>
    </row>
    <row r="42" spans="1:6" ht="25.5" x14ac:dyDescent="0.25">
      <c r="A42" s="67" t="s">
        <v>64</v>
      </c>
      <c r="B42" s="54">
        <v>68669.25</v>
      </c>
      <c r="C42" s="55">
        <v>65350</v>
      </c>
      <c r="D42" s="55">
        <v>74250</v>
      </c>
      <c r="E42" s="55">
        <v>74250</v>
      </c>
      <c r="F42" s="55">
        <v>74250</v>
      </c>
    </row>
    <row r="43" spans="1:6" ht="25.5" x14ac:dyDescent="0.25">
      <c r="A43" s="67" t="s">
        <v>65</v>
      </c>
      <c r="B43" s="54">
        <v>0</v>
      </c>
      <c r="C43" s="55">
        <v>1000</v>
      </c>
      <c r="D43" s="55">
        <v>0</v>
      </c>
      <c r="E43" s="55">
        <v>0</v>
      </c>
      <c r="F43" s="55">
        <v>0</v>
      </c>
    </row>
    <row r="44" spans="1:6" x14ac:dyDescent="0.25">
      <c r="A44" s="63" t="s">
        <v>66</v>
      </c>
      <c r="B44" s="52">
        <f>SUM(B45:B51)</f>
        <v>2474124.8000000003</v>
      </c>
      <c r="C44" s="52">
        <f>SUM(C45:C51)</f>
        <v>3261657.02</v>
      </c>
      <c r="D44" s="52">
        <f>SUM(D45:D51)</f>
        <v>3375560</v>
      </c>
      <c r="E44" s="52">
        <f>SUM(E45:E51)</f>
        <v>3375560</v>
      </c>
      <c r="F44" s="52">
        <f>SUM(F45:F51)</f>
        <v>3375560</v>
      </c>
    </row>
    <row r="45" spans="1:6" ht="38.25" x14ac:dyDescent="0.25">
      <c r="A45" s="67" t="s">
        <v>67</v>
      </c>
      <c r="B45" s="54">
        <v>8476</v>
      </c>
      <c r="C45" s="55">
        <v>350</v>
      </c>
      <c r="D45" s="55">
        <v>0</v>
      </c>
      <c r="E45" s="55">
        <v>0</v>
      </c>
      <c r="F45" s="55">
        <v>0</v>
      </c>
    </row>
    <row r="46" spans="1:6" x14ac:dyDescent="0.25">
      <c r="A46" s="67" t="s">
        <v>78</v>
      </c>
      <c r="B46" s="54">
        <v>0</v>
      </c>
      <c r="C46" s="55">
        <v>1000</v>
      </c>
      <c r="D46" s="55">
        <v>0</v>
      </c>
      <c r="E46" s="55">
        <v>0</v>
      </c>
      <c r="F46" s="55">
        <v>0</v>
      </c>
    </row>
    <row r="47" spans="1:6" x14ac:dyDescent="0.25">
      <c r="A47" s="67" t="s">
        <v>68</v>
      </c>
      <c r="B47" s="54">
        <v>0</v>
      </c>
      <c r="C47" s="55">
        <v>0</v>
      </c>
      <c r="D47" s="55">
        <v>10800</v>
      </c>
      <c r="E47" s="55">
        <v>10800</v>
      </c>
      <c r="F47" s="55">
        <v>10800</v>
      </c>
    </row>
    <row r="48" spans="1:6" x14ac:dyDescent="0.25">
      <c r="A48" s="65" t="s">
        <v>69</v>
      </c>
      <c r="B48" s="54">
        <v>2402292.2000000002</v>
      </c>
      <c r="C48" s="55">
        <v>3178760</v>
      </c>
      <c r="D48" s="55">
        <v>3178070</v>
      </c>
      <c r="E48" s="55">
        <v>3178070</v>
      </c>
      <c r="F48" s="55">
        <v>3178070</v>
      </c>
    </row>
    <row r="49" spans="1:6" x14ac:dyDescent="0.25">
      <c r="A49" s="65" t="s">
        <v>70</v>
      </c>
      <c r="B49" s="54">
        <v>63356.6</v>
      </c>
      <c r="C49" s="55">
        <v>81547.02</v>
      </c>
      <c r="D49" s="55">
        <v>145910</v>
      </c>
      <c r="E49" s="55">
        <v>145910</v>
      </c>
      <c r="F49" s="55">
        <v>145910</v>
      </c>
    </row>
    <row r="50" spans="1:6" ht="27.2" customHeight="1" x14ac:dyDescent="0.25">
      <c r="A50" s="67" t="s">
        <v>71</v>
      </c>
      <c r="B50" s="54">
        <v>0</v>
      </c>
      <c r="C50" s="54"/>
      <c r="D50" s="54">
        <v>25780</v>
      </c>
      <c r="E50" s="54">
        <v>25780</v>
      </c>
      <c r="F50" s="54">
        <v>25780</v>
      </c>
    </row>
    <row r="51" spans="1:6" x14ac:dyDescent="0.25">
      <c r="A51" s="65" t="s">
        <v>72</v>
      </c>
      <c r="B51" s="54">
        <v>0</v>
      </c>
      <c r="C51" s="54"/>
      <c r="D51" s="54">
        <v>15000</v>
      </c>
      <c r="E51" s="54">
        <v>15000</v>
      </c>
      <c r="F51" s="54">
        <v>15000</v>
      </c>
    </row>
    <row r="52" spans="1:6" x14ac:dyDescent="0.25">
      <c r="A52" s="59" t="s">
        <v>73</v>
      </c>
      <c r="B52" s="52">
        <f>B53</f>
        <v>9592.9599999999991</v>
      </c>
      <c r="C52" s="52">
        <f>C53</f>
        <v>5825</v>
      </c>
      <c r="D52" s="52">
        <f>D53</f>
        <v>5825</v>
      </c>
      <c r="E52" s="52">
        <f>E53</f>
        <v>5825</v>
      </c>
      <c r="F52" s="52">
        <f>F53</f>
        <v>5825</v>
      </c>
    </row>
    <row r="53" spans="1:6" x14ac:dyDescent="0.25">
      <c r="A53" s="65" t="s">
        <v>74</v>
      </c>
      <c r="B53" s="54">
        <v>9592.9599999999991</v>
      </c>
      <c r="C53" s="55">
        <v>5825</v>
      </c>
      <c r="D53" s="55">
        <v>5825</v>
      </c>
      <c r="E53" s="55">
        <v>5825</v>
      </c>
      <c r="F53" s="55">
        <v>5825</v>
      </c>
    </row>
    <row r="54" spans="1:6" ht="25.5" x14ac:dyDescent="0.25">
      <c r="A54" s="51" t="s">
        <v>75</v>
      </c>
      <c r="B54" s="52">
        <f>B55</f>
        <v>0</v>
      </c>
      <c r="C54" s="52">
        <f>C55</f>
        <v>500</v>
      </c>
      <c r="D54" s="52">
        <f>D55</f>
        <v>500</v>
      </c>
      <c r="E54" s="52">
        <f>E55</f>
        <v>500</v>
      </c>
      <c r="F54" s="52">
        <f>F55</f>
        <v>500</v>
      </c>
    </row>
    <row r="55" spans="1:6" ht="25.5" x14ac:dyDescent="0.25">
      <c r="A55" s="67" t="s">
        <v>76</v>
      </c>
      <c r="B55" s="54">
        <v>0</v>
      </c>
      <c r="C55" s="55">
        <v>500</v>
      </c>
      <c r="D55" s="55">
        <v>500</v>
      </c>
      <c r="E55" s="55">
        <v>500</v>
      </c>
      <c r="F55" s="55">
        <v>500</v>
      </c>
    </row>
  </sheetData>
  <mergeCells count="5">
    <mergeCell ref="A1:F1"/>
    <mergeCell ref="A3:F3"/>
    <mergeCell ref="A5:F5"/>
    <mergeCell ref="A7:F7"/>
    <mergeCell ref="A32:F32"/>
  </mergeCells>
  <pageMargins left="0.7" right="0.7" top="0.75" bottom="0.75" header="0.51180555555555496" footer="0.51180555555555496"/>
  <pageSetup paperSize="9" scale="57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zoomScaleNormal="100" workbookViewId="0">
      <selection activeCell="F13" sqref="F13"/>
    </sheetView>
  </sheetViews>
  <sheetFormatPr defaultColWidth="8.5703125"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8" t="s">
        <v>28</v>
      </c>
      <c r="B1" s="8"/>
      <c r="C1" s="8"/>
      <c r="D1" s="8"/>
      <c r="E1" s="8"/>
      <c r="F1" s="8"/>
      <c r="G1" s="10"/>
      <c r="H1" s="10"/>
      <c r="I1" s="10"/>
      <c r="J1" s="10"/>
    </row>
    <row r="2" spans="1:10" ht="18" customHeight="1" x14ac:dyDescent="0.25">
      <c r="A2" s="11"/>
      <c r="B2" s="11"/>
      <c r="C2" s="11"/>
      <c r="D2" s="11"/>
      <c r="E2" s="11"/>
      <c r="F2" s="11"/>
    </row>
    <row r="3" spans="1:10" ht="15.75" customHeight="1" x14ac:dyDescent="0.25">
      <c r="A3" s="8" t="s">
        <v>1</v>
      </c>
      <c r="B3" s="8"/>
      <c r="C3" s="8"/>
      <c r="D3" s="8"/>
      <c r="E3" s="8"/>
      <c r="F3" s="8"/>
    </row>
    <row r="4" spans="1:10" ht="18" x14ac:dyDescent="0.25">
      <c r="A4" s="11"/>
      <c r="B4" s="11"/>
      <c r="C4" s="11"/>
      <c r="D4" s="11"/>
      <c r="E4" s="12"/>
      <c r="F4" s="12"/>
    </row>
    <row r="5" spans="1:10" ht="18" customHeight="1" x14ac:dyDescent="0.25">
      <c r="A5" s="8" t="s">
        <v>29</v>
      </c>
      <c r="B5" s="8"/>
      <c r="C5" s="8"/>
      <c r="D5" s="8"/>
      <c r="E5" s="8"/>
      <c r="F5" s="8"/>
    </row>
    <row r="6" spans="1:10" ht="18" x14ac:dyDescent="0.25">
      <c r="A6" s="11"/>
      <c r="B6" s="11"/>
      <c r="C6" s="11"/>
      <c r="D6" s="11"/>
      <c r="E6" s="12"/>
      <c r="F6" s="12"/>
    </row>
    <row r="7" spans="1:10" ht="15.75" customHeight="1" x14ac:dyDescent="0.25">
      <c r="A7" s="8" t="s">
        <v>79</v>
      </c>
      <c r="B7" s="8"/>
      <c r="C7" s="8"/>
      <c r="D7" s="8"/>
      <c r="E7" s="8"/>
      <c r="F7" s="8"/>
    </row>
    <row r="8" spans="1:10" ht="18" x14ac:dyDescent="0.25">
      <c r="A8" s="11"/>
      <c r="B8" s="11"/>
      <c r="C8" s="11"/>
      <c r="D8" s="11"/>
      <c r="E8" s="12"/>
      <c r="F8" s="12"/>
    </row>
    <row r="9" spans="1:10" ht="25.5" x14ac:dyDescent="0.25">
      <c r="A9" s="45" t="s">
        <v>57</v>
      </c>
      <c r="B9" s="45" t="s">
        <v>4</v>
      </c>
      <c r="C9" s="45" t="s">
        <v>5</v>
      </c>
      <c r="D9" s="45" t="s">
        <v>6</v>
      </c>
      <c r="E9" s="45" t="s">
        <v>7</v>
      </c>
      <c r="F9" s="45" t="s">
        <v>8</v>
      </c>
    </row>
    <row r="10" spans="1:10" ht="15.75" customHeight="1" x14ac:dyDescent="0.25">
      <c r="A10" s="51" t="s">
        <v>80</v>
      </c>
      <c r="B10" s="52">
        <f>B11</f>
        <v>3500499.22</v>
      </c>
      <c r="C10" s="52">
        <f>C11</f>
        <v>3609389.08</v>
      </c>
      <c r="D10" s="52">
        <f>D11</f>
        <v>3752018</v>
      </c>
      <c r="E10" s="52">
        <f>E11</f>
        <v>3635518</v>
      </c>
      <c r="F10" s="52">
        <f>F11</f>
        <v>3635518</v>
      </c>
    </row>
    <row r="11" spans="1:10" ht="15.75" customHeight="1" x14ac:dyDescent="0.25">
      <c r="A11" s="51" t="s">
        <v>81</v>
      </c>
      <c r="B11" s="52">
        <f>SUM(B12:B15)</f>
        <v>3500499.22</v>
      </c>
      <c r="C11" s="52">
        <f>SUM(C12:C15)</f>
        <v>3609389.08</v>
      </c>
      <c r="D11" s="52">
        <f>SUM(D12:D15)</f>
        <v>3752018</v>
      </c>
      <c r="E11" s="52">
        <f>SUM(E12:E15)</f>
        <v>3635518</v>
      </c>
      <c r="F11" s="52">
        <f>SUM(F12:F15)</f>
        <v>3635518</v>
      </c>
    </row>
    <row r="12" spans="1:10" x14ac:dyDescent="0.25">
      <c r="A12" s="67" t="s">
        <v>82</v>
      </c>
      <c r="B12" s="54">
        <v>2801603.58</v>
      </c>
      <c r="C12" s="54">
        <v>2981813</v>
      </c>
      <c r="D12" s="55">
        <v>3011563</v>
      </c>
      <c r="E12" s="55">
        <v>2895063</v>
      </c>
      <c r="F12" s="55">
        <v>2895063</v>
      </c>
    </row>
    <row r="13" spans="1:10" x14ac:dyDescent="0.25">
      <c r="A13" s="67" t="s">
        <v>83</v>
      </c>
      <c r="B13" s="54">
        <v>394525.33</v>
      </c>
      <c r="C13" s="54">
        <v>272219.39</v>
      </c>
      <c r="D13" s="58">
        <v>275850</v>
      </c>
      <c r="E13" s="58">
        <v>275850</v>
      </c>
      <c r="F13" s="58">
        <v>275850</v>
      </c>
    </row>
    <row r="14" spans="1:10" x14ac:dyDescent="0.25">
      <c r="A14" s="67" t="s">
        <v>84</v>
      </c>
      <c r="B14" s="54">
        <v>1079.73</v>
      </c>
      <c r="C14" s="54">
        <v>1186</v>
      </c>
      <c r="D14" s="55">
        <v>1186</v>
      </c>
      <c r="E14" s="55">
        <v>1186</v>
      </c>
      <c r="F14" s="55">
        <v>1186</v>
      </c>
    </row>
    <row r="15" spans="1:10" ht="25.5" x14ac:dyDescent="0.25">
      <c r="A15" s="67" t="s">
        <v>85</v>
      </c>
      <c r="B15" s="54">
        <v>303290.58</v>
      </c>
      <c r="C15" s="54">
        <v>354170.69</v>
      </c>
      <c r="D15" s="55">
        <v>463419</v>
      </c>
      <c r="E15" s="55">
        <v>463419</v>
      </c>
      <c r="F15" s="55">
        <v>463419</v>
      </c>
    </row>
  </sheetData>
  <mergeCells count="4">
    <mergeCell ref="A1:F1"/>
    <mergeCell ref="A3:F3"/>
    <mergeCell ref="A5:F5"/>
    <mergeCell ref="A7:F7"/>
  </mergeCells>
  <pageMargins left="0.7" right="0.7" top="0.75" bottom="0.75" header="0.51180555555555496" footer="0.51180555555555496"/>
  <pageSetup paperSize="9" scale="7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zoomScaleNormal="100" workbookViewId="0">
      <selection sqref="A1:H1"/>
    </sheetView>
  </sheetViews>
  <sheetFormatPr defaultColWidth="8.5703125" defaultRowHeight="15" x14ac:dyDescent="0.25"/>
  <cols>
    <col min="1" max="1" width="7.42578125" customWidth="1"/>
    <col min="2" max="2" width="8.42578125" customWidth="1"/>
    <col min="3" max="8" width="25.28515625" customWidth="1"/>
  </cols>
  <sheetData>
    <row r="1" spans="1:10" ht="42" customHeight="1" x14ac:dyDescent="0.25">
      <c r="A1" s="8" t="s">
        <v>28</v>
      </c>
      <c r="B1" s="8"/>
      <c r="C1" s="8"/>
      <c r="D1" s="8"/>
      <c r="E1" s="8"/>
      <c r="F1" s="8"/>
      <c r="G1" s="8"/>
      <c r="H1" s="8"/>
      <c r="I1" s="10"/>
      <c r="J1" s="10"/>
    </row>
    <row r="2" spans="1:10" ht="18" customHeight="1" x14ac:dyDescent="0.25">
      <c r="A2" s="11"/>
      <c r="B2" s="11"/>
      <c r="C2" s="11"/>
      <c r="D2" s="11"/>
      <c r="E2" s="11"/>
      <c r="F2" s="11"/>
      <c r="G2" s="11"/>
      <c r="H2" s="11"/>
    </row>
    <row r="3" spans="1:10" ht="15.75" customHeight="1" x14ac:dyDescent="0.25">
      <c r="A3" s="8" t="s">
        <v>1</v>
      </c>
      <c r="B3" s="8"/>
      <c r="C3" s="8"/>
      <c r="D3" s="8"/>
      <c r="E3" s="8"/>
      <c r="F3" s="8"/>
      <c r="G3" s="8"/>
      <c r="H3" s="8"/>
    </row>
    <row r="4" spans="1:10" ht="18" x14ac:dyDescent="0.25">
      <c r="A4" s="11"/>
      <c r="B4" s="11"/>
      <c r="C4" s="11"/>
      <c r="D4" s="11"/>
      <c r="E4" s="11"/>
      <c r="F4" s="11"/>
      <c r="G4" s="12"/>
      <c r="H4" s="12"/>
    </row>
    <row r="5" spans="1:10" ht="18" customHeight="1" x14ac:dyDescent="0.25">
      <c r="A5" s="8" t="s">
        <v>86</v>
      </c>
      <c r="B5" s="8"/>
      <c r="C5" s="8"/>
      <c r="D5" s="8"/>
      <c r="E5" s="8"/>
      <c r="F5" s="8"/>
      <c r="G5" s="8"/>
      <c r="H5" s="8"/>
    </row>
    <row r="6" spans="1:10" ht="18" x14ac:dyDescent="0.25">
      <c r="A6" s="11"/>
      <c r="B6" s="11"/>
      <c r="C6" s="11"/>
      <c r="D6" s="11"/>
      <c r="E6" s="11"/>
      <c r="F6" s="11"/>
      <c r="G6" s="12"/>
      <c r="H6" s="12"/>
    </row>
    <row r="7" spans="1:10" ht="25.5" x14ac:dyDescent="0.25">
      <c r="A7" s="45" t="s">
        <v>31</v>
      </c>
      <c r="B7" s="46" t="s">
        <v>32</v>
      </c>
      <c r="C7" s="46" t="s">
        <v>87</v>
      </c>
      <c r="D7" s="45" t="s">
        <v>4</v>
      </c>
      <c r="E7" s="45" t="s">
        <v>5</v>
      </c>
      <c r="F7" s="45" t="s">
        <v>6</v>
      </c>
      <c r="G7" s="45" t="s">
        <v>7</v>
      </c>
      <c r="H7" s="45" t="s">
        <v>8</v>
      </c>
    </row>
    <row r="8" spans="1:10" x14ac:dyDescent="0.25">
      <c r="A8" s="47"/>
      <c r="B8" s="48"/>
      <c r="C8" s="49" t="s">
        <v>88</v>
      </c>
      <c r="D8" s="48"/>
      <c r="E8" s="47"/>
      <c r="F8" s="47"/>
      <c r="G8" s="47"/>
      <c r="H8" s="47"/>
    </row>
    <row r="9" spans="1:10" ht="25.5" x14ac:dyDescent="0.25">
      <c r="A9" s="51">
        <v>8</v>
      </c>
      <c r="B9" s="51"/>
      <c r="C9" s="51" t="s">
        <v>89</v>
      </c>
      <c r="D9" s="68"/>
      <c r="E9" s="69"/>
      <c r="F9" s="69"/>
      <c r="G9" s="69"/>
      <c r="H9" s="69"/>
    </row>
    <row r="10" spans="1:10" x14ac:dyDescent="0.25">
      <c r="A10" s="51"/>
      <c r="B10" s="53">
        <v>84</v>
      </c>
      <c r="C10" s="53" t="s">
        <v>90</v>
      </c>
      <c r="D10" s="68"/>
      <c r="E10" s="69"/>
      <c r="F10" s="69"/>
      <c r="G10" s="69"/>
      <c r="H10" s="69"/>
    </row>
    <row r="11" spans="1:10" x14ac:dyDescent="0.25">
      <c r="A11" s="51"/>
      <c r="B11" s="53"/>
      <c r="C11" s="70"/>
      <c r="D11" s="68"/>
      <c r="E11" s="69"/>
      <c r="F11" s="69"/>
      <c r="G11" s="69"/>
      <c r="H11" s="69"/>
    </row>
    <row r="12" spans="1:10" x14ac:dyDescent="0.25">
      <c r="A12" s="51"/>
      <c r="B12" s="53"/>
      <c r="C12" s="49" t="s">
        <v>91</v>
      </c>
      <c r="D12" s="68"/>
      <c r="E12" s="69"/>
      <c r="F12" s="69"/>
      <c r="G12" s="69"/>
      <c r="H12" s="69"/>
    </row>
    <row r="13" spans="1:10" ht="25.5" x14ac:dyDescent="0.25">
      <c r="A13" s="59">
        <v>5</v>
      </c>
      <c r="B13" s="59"/>
      <c r="C13" s="60" t="s">
        <v>92</v>
      </c>
      <c r="D13" s="68"/>
      <c r="E13" s="69"/>
      <c r="F13" s="69"/>
      <c r="G13" s="69"/>
      <c r="H13" s="69"/>
    </row>
    <row r="14" spans="1:10" ht="25.5" x14ac:dyDescent="0.25">
      <c r="A14" s="53"/>
      <c r="B14" s="53">
        <v>54</v>
      </c>
      <c r="C14" s="61" t="s">
        <v>93</v>
      </c>
      <c r="D14" s="68"/>
      <c r="E14" s="69"/>
      <c r="F14" s="69"/>
      <c r="G14" s="69"/>
      <c r="H14" s="71"/>
    </row>
  </sheetData>
  <mergeCells count="3">
    <mergeCell ref="A1:H1"/>
    <mergeCell ref="A3:H3"/>
    <mergeCell ref="A5:H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zoomScaleNormal="100" workbookViewId="0">
      <selection sqref="A1:F1"/>
    </sheetView>
  </sheetViews>
  <sheetFormatPr defaultColWidth="8.5703125" defaultRowHeight="15" x14ac:dyDescent="0.25"/>
  <cols>
    <col min="1" max="6" width="25.28515625" customWidth="1"/>
  </cols>
  <sheetData>
    <row r="1" spans="1:10" ht="42" customHeight="1" x14ac:dyDescent="0.25">
      <c r="A1" s="8" t="s">
        <v>0</v>
      </c>
      <c r="B1" s="8"/>
      <c r="C1" s="8"/>
      <c r="D1" s="8"/>
      <c r="E1" s="8"/>
      <c r="F1" s="8"/>
      <c r="G1" s="10"/>
      <c r="H1" s="10"/>
      <c r="I1" s="10"/>
      <c r="J1" s="10"/>
    </row>
    <row r="2" spans="1:10" ht="18" customHeight="1" x14ac:dyDescent="0.25">
      <c r="A2" s="11"/>
      <c r="B2" s="11"/>
      <c r="C2" s="11"/>
      <c r="D2" s="11"/>
      <c r="E2" s="11"/>
      <c r="F2" s="11"/>
    </row>
    <row r="3" spans="1:10" ht="15.75" customHeight="1" x14ac:dyDescent="0.25">
      <c r="A3" s="8" t="s">
        <v>1</v>
      </c>
      <c r="B3" s="8"/>
      <c r="C3" s="8"/>
      <c r="D3" s="8"/>
      <c r="E3" s="8"/>
      <c r="F3" s="8"/>
    </row>
    <row r="4" spans="1:10" ht="18" x14ac:dyDescent="0.25">
      <c r="A4" s="11"/>
      <c r="B4" s="11"/>
      <c r="C4" s="11"/>
      <c r="D4" s="11"/>
      <c r="E4" s="12"/>
      <c r="F4" s="12"/>
    </row>
    <row r="5" spans="1:10" ht="18" customHeight="1" x14ac:dyDescent="0.25">
      <c r="A5" s="8" t="s">
        <v>94</v>
      </c>
      <c r="B5" s="8"/>
      <c r="C5" s="8"/>
      <c r="D5" s="8"/>
      <c r="E5" s="8"/>
      <c r="F5" s="8"/>
    </row>
    <row r="6" spans="1:10" ht="18" x14ac:dyDescent="0.25">
      <c r="A6" s="11"/>
      <c r="B6" s="11"/>
      <c r="C6" s="11"/>
      <c r="D6" s="11"/>
      <c r="E6" s="12"/>
      <c r="F6" s="12"/>
    </row>
    <row r="7" spans="1:10" ht="25.5" x14ac:dyDescent="0.25">
      <c r="A7" s="46" t="s">
        <v>57</v>
      </c>
      <c r="B7" s="45" t="s">
        <v>4</v>
      </c>
      <c r="C7" s="45" t="s">
        <v>5</v>
      </c>
      <c r="D7" s="45" t="s">
        <v>6</v>
      </c>
      <c r="E7" s="45" t="s">
        <v>7</v>
      </c>
      <c r="F7" s="45" t="s">
        <v>8</v>
      </c>
    </row>
    <row r="8" spans="1:10" x14ac:dyDescent="0.25">
      <c r="A8" s="51" t="s">
        <v>88</v>
      </c>
      <c r="B8" s="68"/>
      <c r="C8" s="69"/>
      <c r="D8" s="69"/>
      <c r="E8" s="69"/>
      <c r="F8" s="69"/>
    </row>
    <row r="9" spans="1:10" ht="25.5" x14ac:dyDescent="0.25">
      <c r="A9" s="51" t="s">
        <v>95</v>
      </c>
      <c r="B9" s="68"/>
      <c r="C9" s="69"/>
      <c r="D9" s="69"/>
      <c r="E9" s="69"/>
      <c r="F9" s="69"/>
    </row>
    <row r="10" spans="1:10" ht="25.5" x14ac:dyDescent="0.25">
      <c r="A10" s="67" t="s">
        <v>96</v>
      </c>
      <c r="B10" s="68"/>
      <c r="C10" s="69"/>
      <c r="D10" s="69"/>
      <c r="E10" s="69"/>
      <c r="F10" s="69"/>
    </row>
    <row r="11" spans="1:10" x14ac:dyDescent="0.25">
      <c r="A11" s="67"/>
      <c r="B11" s="68"/>
      <c r="C11" s="69"/>
      <c r="D11" s="69"/>
      <c r="E11" s="69"/>
      <c r="F11" s="69"/>
    </row>
    <row r="12" spans="1:10" x14ac:dyDescent="0.25">
      <c r="A12" s="51" t="s">
        <v>91</v>
      </c>
      <c r="B12" s="68"/>
      <c r="C12" s="69"/>
      <c r="D12" s="69"/>
      <c r="E12" s="69"/>
      <c r="F12" s="69"/>
    </row>
    <row r="13" spans="1:10" x14ac:dyDescent="0.25">
      <c r="A13" s="60" t="s">
        <v>58</v>
      </c>
      <c r="B13" s="68"/>
      <c r="C13" s="69"/>
      <c r="D13" s="69"/>
      <c r="E13" s="69"/>
      <c r="F13" s="69"/>
    </row>
    <row r="14" spans="1:10" x14ac:dyDescent="0.25">
      <c r="A14" s="65" t="s">
        <v>97</v>
      </c>
      <c r="B14" s="68"/>
      <c r="C14" s="69"/>
      <c r="D14" s="69"/>
      <c r="E14" s="69"/>
      <c r="F14" s="71"/>
    </row>
    <row r="15" spans="1:10" x14ac:dyDescent="0.25">
      <c r="A15" s="60" t="s">
        <v>60</v>
      </c>
      <c r="B15" s="68"/>
      <c r="C15" s="69"/>
      <c r="D15" s="69"/>
      <c r="E15" s="69"/>
      <c r="F15" s="71"/>
    </row>
    <row r="16" spans="1:10" x14ac:dyDescent="0.25">
      <c r="A16" s="65" t="s">
        <v>98</v>
      </c>
      <c r="B16" s="68"/>
      <c r="C16" s="69"/>
      <c r="D16" s="69"/>
      <c r="E16" s="69"/>
      <c r="F16" s="71"/>
    </row>
  </sheetData>
  <mergeCells count="3">
    <mergeCell ref="A1:F1"/>
    <mergeCell ref="A3:F3"/>
    <mergeCell ref="A5:F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77"/>
  <sheetViews>
    <sheetView tabSelected="1" zoomScaleNormal="100" workbookViewId="0">
      <selection activeCell="A416" sqref="A416"/>
    </sheetView>
  </sheetViews>
  <sheetFormatPr defaultColWidth="8.5703125" defaultRowHeight="15" x14ac:dyDescent="0.25"/>
  <cols>
    <col min="1" max="1" width="25.28515625" customWidth="1"/>
    <col min="2" max="2" width="30" customWidth="1"/>
    <col min="3" max="7" width="19.7109375" customWidth="1"/>
  </cols>
  <sheetData>
    <row r="1" spans="1:7" ht="42" customHeight="1" x14ac:dyDescent="0.25">
      <c r="A1" s="8" t="s">
        <v>99</v>
      </c>
      <c r="B1" s="8"/>
      <c r="C1" s="8"/>
      <c r="D1" s="8"/>
      <c r="E1" s="8"/>
      <c r="F1" s="8"/>
      <c r="G1" s="8"/>
    </row>
    <row r="2" spans="1:7" ht="18" x14ac:dyDescent="0.25">
      <c r="A2" s="11"/>
      <c r="B2" s="11"/>
      <c r="C2" s="11"/>
      <c r="D2" s="11"/>
      <c r="E2" s="11"/>
      <c r="F2" s="12"/>
      <c r="G2" s="12"/>
    </row>
    <row r="3" spans="1:7" ht="18" customHeight="1" x14ac:dyDescent="0.25">
      <c r="A3" s="8" t="s">
        <v>100</v>
      </c>
      <c r="B3" s="8"/>
      <c r="C3" s="8"/>
      <c r="D3" s="8"/>
      <c r="E3" s="8"/>
      <c r="F3" s="8"/>
      <c r="G3" s="8"/>
    </row>
    <row r="4" spans="1:7" ht="18" x14ac:dyDescent="0.25">
      <c r="A4" s="11"/>
      <c r="B4" s="11"/>
      <c r="C4" s="11"/>
      <c r="D4" s="11"/>
      <c r="E4" s="11"/>
      <c r="F4" s="12"/>
      <c r="G4" s="12"/>
    </row>
    <row r="5" spans="1:7" ht="25.5" x14ac:dyDescent="0.25">
      <c r="A5" s="45" t="s">
        <v>101</v>
      </c>
      <c r="B5" s="46" t="s">
        <v>87</v>
      </c>
      <c r="C5" s="45" t="s">
        <v>4</v>
      </c>
      <c r="D5" s="45" t="s">
        <v>5</v>
      </c>
      <c r="E5" s="45" t="s">
        <v>6</v>
      </c>
      <c r="F5" s="45" t="s">
        <v>7</v>
      </c>
      <c r="G5" s="45" t="s">
        <v>8</v>
      </c>
    </row>
    <row r="6" spans="1:7" x14ac:dyDescent="0.25">
      <c r="A6" s="72"/>
      <c r="B6" s="73"/>
      <c r="C6" s="73"/>
      <c r="D6" s="73"/>
      <c r="E6" s="73"/>
      <c r="F6" s="73"/>
      <c r="G6" s="73"/>
    </row>
    <row r="7" spans="1:7" x14ac:dyDescent="0.25">
      <c r="A7" s="74" t="s">
        <v>102</v>
      </c>
      <c r="B7" s="75" t="s">
        <v>103</v>
      </c>
      <c r="C7" s="76">
        <f t="shared" ref="C7:G14" si="0">C8</f>
        <v>452</v>
      </c>
      <c r="D7" s="76">
        <f t="shared" si="0"/>
        <v>350</v>
      </c>
      <c r="E7" s="76">
        <f t="shared" si="0"/>
        <v>0</v>
      </c>
      <c r="F7" s="76">
        <f t="shared" si="0"/>
        <v>0</v>
      </c>
      <c r="G7" s="76">
        <f t="shared" si="0"/>
        <v>0</v>
      </c>
    </row>
    <row r="8" spans="1:7" x14ac:dyDescent="0.25">
      <c r="A8" s="77" t="s">
        <v>104</v>
      </c>
      <c r="B8" s="78" t="s">
        <v>105</v>
      </c>
      <c r="C8" s="79">
        <f t="shared" si="0"/>
        <v>452</v>
      </c>
      <c r="D8" s="79">
        <f t="shared" si="0"/>
        <v>350</v>
      </c>
      <c r="E8" s="79">
        <f t="shared" si="0"/>
        <v>0</v>
      </c>
      <c r="F8" s="79">
        <f t="shared" si="0"/>
        <v>0</v>
      </c>
      <c r="G8" s="79">
        <f t="shared" si="0"/>
        <v>0</v>
      </c>
    </row>
    <row r="9" spans="1:7" ht="25.5" x14ac:dyDescent="0.25">
      <c r="A9" s="80" t="s">
        <v>106</v>
      </c>
      <c r="B9" s="81" t="s">
        <v>107</v>
      </c>
      <c r="C9" s="82">
        <f t="shared" si="0"/>
        <v>452</v>
      </c>
      <c r="D9" s="82">
        <f t="shared" si="0"/>
        <v>350</v>
      </c>
      <c r="E9" s="82">
        <f t="shared" si="0"/>
        <v>0</v>
      </c>
      <c r="F9" s="82">
        <f t="shared" si="0"/>
        <v>0</v>
      </c>
      <c r="G9" s="82">
        <f t="shared" si="0"/>
        <v>0</v>
      </c>
    </row>
    <row r="10" spans="1:7" ht="38.25" x14ac:dyDescent="0.25">
      <c r="A10" s="83" t="s">
        <v>108</v>
      </c>
      <c r="B10" s="84" t="s">
        <v>109</v>
      </c>
      <c r="C10" s="85">
        <f t="shared" si="0"/>
        <v>452</v>
      </c>
      <c r="D10" s="85">
        <f t="shared" si="0"/>
        <v>350</v>
      </c>
      <c r="E10" s="85">
        <f t="shared" si="0"/>
        <v>0</v>
      </c>
      <c r="F10" s="85">
        <f t="shared" si="0"/>
        <v>0</v>
      </c>
      <c r="G10" s="85">
        <f t="shared" si="0"/>
        <v>0</v>
      </c>
    </row>
    <row r="11" spans="1:7" x14ac:dyDescent="0.25">
      <c r="A11" s="86" t="s">
        <v>110</v>
      </c>
      <c r="B11" s="87" t="s">
        <v>111</v>
      </c>
      <c r="C11" s="88">
        <f t="shared" si="0"/>
        <v>452</v>
      </c>
      <c r="D11" s="88">
        <f t="shared" si="0"/>
        <v>350</v>
      </c>
      <c r="E11" s="88">
        <f t="shared" si="0"/>
        <v>0</v>
      </c>
      <c r="F11" s="88">
        <f t="shared" si="0"/>
        <v>0</v>
      </c>
      <c r="G11" s="88">
        <f t="shared" si="0"/>
        <v>0</v>
      </c>
    </row>
    <row r="12" spans="1:7" x14ac:dyDescent="0.25">
      <c r="A12" s="89">
        <v>3</v>
      </c>
      <c r="B12" s="90" t="s">
        <v>112</v>
      </c>
      <c r="C12" s="91">
        <f t="shared" si="0"/>
        <v>452</v>
      </c>
      <c r="D12" s="91">
        <f t="shared" si="0"/>
        <v>350</v>
      </c>
      <c r="E12" s="91">
        <f t="shared" si="0"/>
        <v>0</v>
      </c>
      <c r="F12" s="91">
        <f t="shared" si="0"/>
        <v>0</v>
      </c>
      <c r="G12" s="91">
        <f t="shared" si="0"/>
        <v>0</v>
      </c>
    </row>
    <row r="13" spans="1:7" ht="14.25" customHeight="1" x14ac:dyDescent="0.25">
      <c r="A13" s="92">
        <v>32</v>
      </c>
      <c r="B13" s="93" t="s">
        <v>48</v>
      </c>
      <c r="C13" s="94">
        <f t="shared" si="0"/>
        <v>452</v>
      </c>
      <c r="D13" s="94">
        <f t="shared" si="0"/>
        <v>350</v>
      </c>
      <c r="E13" s="94">
        <f t="shared" si="0"/>
        <v>0</v>
      </c>
      <c r="F13" s="94">
        <f t="shared" si="0"/>
        <v>0</v>
      </c>
      <c r="G13" s="94">
        <f t="shared" si="0"/>
        <v>0</v>
      </c>
    </row>
    <row r="14" spans="1:7" ht="15" hidden="1" customHeight="1" x14ac:dyDescent="0.25">
      <c r="A14" s="95">
        <v>322</v>
      </c>
      <c r="B14" s="96" t="s">
        <v>113</v>
      </c>
      <c r="C14" s="52">
        <f t="shared" si="0"/>
        <v>452</v>
      </c>
      <c r="D14" s="52">
        <f t="shared" si="0"/>
        <v>350</v>
      </c>
      <c r="E14" s="52">
        <f t="shared" si="0"/>
        <v>0</v>
      </c>
      <c r="F14" s="52">
        <f t="shared" si="0"/>
        <v>0</v>
      </c>
      <c r="G14" s="52">
        <f t="shared" si="0"/>
        <v>0</v>
      </c>
    </row>
    <row r="15" spans="1:7" hidden="1" x14ac:dyDescent="0.25">
      <c r="A15" s="97">
        <v>3222</v>
      </c>
      <c r="B15" s="98" t="s">
        <v>114</v>
      </c>
      <c r="C15" s="54">
        <v>452</v>
      </c>
      <c r="D15" s="55">
        <v>350</v>
      </c>
      <c r="E15" s="55">
        <v>0</v>
      </c>
      <c r="F15" s="55">
        <v>0</v>
      </c>
      <c r="G15" s="55">
        <v>0</v>
      </c>
    </row>
    <row r="16" spans="1:7" x14ac:dyDescent="0.25">
      <c r="A16" s="99" t="s">
        <v>115</v>
      </c>
      <c r="B16" s="75" t="s">
        <v>116</v>
      </c>
      <c r="C16" s="100">
        <f>C17+C37</f>
        <v>172728.22999999998</v>
      </c>
      <c r="D16" s="100">
        <f>D17+D37</f>
        <v>197263</v>
      </c>
      <c r="E16" s="100">
        <f>E17+E37</f>
        <v>222263</v>
      </c>
      <c r="F16" s="100">
        <f>F17+F37</f>
        <v>107263</v>
      </c>
      <c r="G16" s="100">
        <f>G17+G37</f>
        <v>107263</v>
      </c>
    </row>
    <row r="17" spans="1:7" ht="15" customHeight="1" x14ac:dyDescent="0.25">
      <c r="A17" s="77" t="s">
        <v>117</v>
      </c>
      <c r="B17" s="77" t="s">
        <v>118</v>
      </c>
      <c r="C17" s="101">
        <f>C18</f>
        <v>81556.47</v>
      </c>
      <c r="D17" s="101">
        <f>D18</f>
        <v>90000</v>
      </c>
      <c r="E17" s="101">
        <f>E18</f>
        <v>115000</v>
      </c>
      <c r="F17" s="101">
        <f>F18</f>
        <v>0</v>
      </c>
      <c r="G17" s="101">
        <f>G18</f>
        <v>0</v>
      </c>
    </row>
    <row r="18" spans="1:7" ht="26.25" x14ac:dyDescent="0.25">
      <c r="A18" s="102" t="s">
        <v>106</v>
      </c>
      <c r="B18" s="103" t="s">
        <v>119</v>
      </c>
      <c r="C18" s="82">
        <f>C19+C25+C31</f>
        <v>81556.47</v>
      </c>
      <c r="D18" s="82">
        <f>D19+D25+D31</f>
        <v>90000</v>
      </c>
      <c r="E18" s="82">
        <f>E19+E25+E31</f>
        <v>115000</v>
      </c>
      <c r="F18" s="82">
        <f>F19+F25+F31</f>
        <v>0</v>
      </c>
      <c r="G18" s="82">
        <f>G19+G25+G31</f>
        <v>0</v>
      </c>
    </row>
    <row r="19" spans="1:7" x14ac:dyDescent="0.25">
      <c r="A19" s="104" t="s">
        <v>120</v>
      </c>
      <c r="B19" s="105" t="s">
        <v>121</v>
      </c>
      <c r="C19" s="85">
        <f t="shared" ref="C19:G23" si="1">C20</f>
        <v>81556.47</v>
      </c>
      <c r="D19" s="85">
        <f t="shared" si="1"/>
        <v>0</v>
      </c>
      <c r="E19" s="85">
        <f t="shared" si="1"/>
        <v>0</v>
      </c>
      <c r="F19" s="85">
        <f t="shared" si="1"/>
        <v>0</v>
      </c>
      <c r="G19" s="85">
        <f t="shared" si="1"/>
        <v>0</v>
      </c>
    </row>
    <row r="20" spans="1:7" x14ac:dyDescent="0.25">
      <c r="A20" s="106" t="s">
        <v>122</v>
      </c>
      <c r="B20" s="107" t="s">
        <v>123</v>
      </c>
      <c r="C20" s="88">
        <f t="shared" si="1"/>
        <v>81556.47</v>
      </c>
      <c r="D20" s="88">
        <f t="shared" si="1"/>
        <v>0</v>
      </c>
      <c r="E20" s="88">
        <f t="shared" si="1"/>
        <v>0</v>
      </c>
      <c r="F20" s="88">
        <f t="shared" si="1"/>
        <v>0</v>
      </c>
      <c r="G20" s="88">
        <f t="shared" si="1"/>
        <v>0</v>
      </c>
    </row>
    <row r="21" spans="1:7" ht="26.25" x14ac:dyDescent="0.25">
      <c r="A21" s="108">
        <v>4</v>
      </c>
      <c r="B21" s="109" t="s">
        <v>52</v>
      </c>
      <c r="C21" s="91">
        <f t="shared" si="1"/>
        <v>81556.47</v>
      </c>
      <c r="D21" s="91">
        <f t="shared" si="1"/>
        <v>0</v>
      </c>
      <c r="E21" s="91">
        <f t="shared" si="1"/>
        <v>0</v>
      </c>
      <c r="F21" s="91">
        <f t="shared" si="1"/>
        <v>0</v>
      </c>
      <c r="G21" s="91">
        <f t="shared" si="1"/>
        <v>0</v>
      </c>
    </row>
    <row r="22" spans="1:7" ht="26.25" x14ac:dyDescent="0.25">
      <c r="A22" s="110">
        <v>45</v>
      </c>
      <c r="B22" s="111" t="s">
        <v>55</v>
      </c>
      <c r="C22" s="94">
        <f t="shared" si="1"/>
        <v>81556.47</v>
      </c>
      <c r="D22" s="94">
        <f t="shared" si="1"/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</row>
    <row r="23" spans="1:7" ht="26.25" hidden="1" x14ac:dyDescent="0.25">
      <c r="A23" s="112">
        <v>451</v>
      </c>
      <c r="B23" s="113" t="s">
        <v>124</v>
      </c>
      <c r="C23" s="52">
        <f t="shared" si="1"/>
        <v>81556.47</v>
      </c>
      <c r="D23" s="52">
        <f t="shared" si="1"/>
        <v>0</v>
      </c>
      <c r="E23" s="52">
        <f t="shared" si="1"/>
        <v>0</v>
      </c>
      <c r="F23" s="52">
        <f t="shared" si="1"/>
        <v>0</v>
      </c>
      <c r="G23" s="52">
        <f t="shared" si="1"/>
        <v>0</v>
      </c>
    </row>
    <row r="24" spans="1:7" ht="26.25" hidden="1" x14ac:dyDescent="0.25">
      <c r="A24" s="97">
        <v>4511</v>
      </c>
      <c r="B24" s="98" t="s">
        <v>124</v>
      </c>
      <c r="C24" s="54">
        <v>81556.47</v>
      </c>
      <c r="D24" s="55">
        <v>0</v>
      </c>
      <c r="E24" s="58">
        <v>0</v>
      </c>
      <c r="F24" s="55">
        <v>0</v>
      </c>
      <c r="G24" s="62">
        <v>0</v>
      </c>
    </row>
    <row r="25" spans="1:7" x14ac:dyDescent="0.25">
      <c r="A25" s="114" t="s">
        <v>125</v>
      </c>
      <c r="B25" s="115" t="s">
        <v>126</v>
      </c>
      <c r="C25" s="85">
        <f t="shared" ref="C25:G29" si="2">C26</f>
        <v>0</v>
      </c>
      <c r="D25" s="85">
        <f t="shared" si="2"/>
        <v>90000</v>
      </c>
      <c r="E25" s="85">
        <f t="shared" si="2"/>
        <v>95000</v>
      </c>
      <c r="F25" s="85">
        <f t="shared" si="2"/>
        <v>0</v>
      </c>
      <c r="G25" s="85">
        <f t="shared" si="2"/>
        <v>0</v>
      </c>
    </row>
    <row r="26" spans="1:7" x14ac:dyDescent="0.25">
      <c r="A26" s="106" t="s">
        <v>122</v>
      </c>
      <c r="B26" s="107" t="s">
        <v>123</v>
      </c>
      <c r="C26" s="88">
        <f t="shared" si="2"/>
        <v>0</v>
      </c>
      <c r="D26" s="88">
        <f t="shared" si="2"/>
        <v>90000</v>
      </c>
      <c r="E26" s="88">
        <f t="shared" si="2"/>
        <v>95000</v>
      </c>
      <c r="F26" s="88">
        <f t="shared" si="2"/>
        <v>0</v>
      </c>
      <c r="G26" s="88">
        <f t="shared" si="2"/>
        <v>0</v>
      </c>
    </row>
    <row r="27" spans="1:7" ht="26.25" x14ac:dyDescent="0.25">
      <c r="A27" s="108">
        <v>4</v>
      </c>
      <c r="B27" s="109" t="s">
        <v>52</v>
      </c>
      <c r="C27" s="91">
        <f t="shared" si="2"/>
        <v>0</v>
      </c>
      <c r="D27" s="91">
        <f t="shared" si="2"/>
        <v>90000</v>
      </c>
      <c r="E27" s="91">
        <f t="shared" si="2"/>
        <v>95000</v>
      </c>
      <c r="F27" s="91">
        <f t="shared" si="2"/>
        <v>0</v>
      </c>
      <c r="G27" s="91">
        <f t="shared" si="2"/>
        <v>0</v>
      </c>
    </row>
    <row r="28" spans="1:7" ht="26.25" x14ac:dyDescent="0.25">
      <c r="A28" s="110">
        <v>45</v>
      </c>
      <c r="B28" s="111" t="s">
        <v>55</v>
      </c>
      <c r="C28" s="94">
        <f t="shared" si="2"/>
        <v>0</v>
      </c>
      <c r="D28" s="94">
        <f t="shared" si="2"/>
        <v>90000</v>
      </c>
      <c r="E28" s="94">
        <f t="shared" si="2"/>
        <v>95000</v>
      </c>
      <c r="F28" s="94">
        <f t="shared" si="2"/>
        <v>0</v>
      </c>
      <c r="G28" s="94">
        <f t="shared" si="2"/>
        <v>0</v>
      </c>
    </row>
    <row r="29" spans="1:7" ht="26.25" hidden="1" x14ac:dyDescent="0.25">
      <c r="A29" s="112">
        <v>451</v>
      </c>
      <c r="B29" s="113" t="s">
        <v>124</v>
      </c>
      <c r="C29" s="52">
        <f t="shared" si="2"/>
        <v>0</v>
      </c>
      <c r="D29" s="52">
        <f t="shared" si="2"/>
        <v>90000</v>
      </c>
      <c r="E29" s="52">
        <f t="shared" si="2"/>
        <v>95000</v>
      </c>
      <c r="F29" s="52">
        <f t="shared" si="2"/>
        <v>0</v>
      </c>
      <c r="G29" s="52">
        <f t="shared" si="2"/>
        <v>0</v>
      </c>
    </row>
    <row r="30" spans="1:7" ht="26.25" hidden="1" x14ac:dyDescent="0.25">
      <c r="A30" s="97">
        <v>4511</v>
      </c>
      <c r="B30" s="98" t="s">
        <v>124</v>
      </c>
      <c r="C30" s="54">
        <v>0</v>
      </c>
      <c r="D30" s="54">
        <v>90000</v>
      </c>
      <c r="E30" s="116">
        <v>95000</v>
      </c>
      <c r="F30" s="54">
        <v>0</v>
      </c>
      <c r="G30" s="117">
        <v>0</v>
      </c>
    </row>
    <row r="31" spans="1:7" ht="26.25" x14ac:dyDescent="0.25">
      <c r="A31" s="118" t="s">
        <v>127</v>
      </c>
      <c r="B31" s="119" t="s">
        <v>128</v>
      </c>
      <c r="C31" s="120">
        <f t="shared" ref="C31:G35" si="3">C32</f>
        <v>0</v>
      </c>
      <c r="D31" s="120">
        <f t="shared" si="3"/>
        <v>0</v>
      </c>
      <c r="E31" s="120">
        <f t="shared" si="3"/>
        <v>20000</v>
      </c>
      <c r="F31" s="120">
        <f t="shared" si="3"/>
        <v>0</v>
      </c>
      <c r="G31" s="120">
        <f t="shared" si="3"/>
        <v>0</v>
      </c>
    </row>
    <row r="32" spans="1:7" x14ac:dyDescent="0.25">
      <c r="A32" s="106" t="s">
        <v>122</v>
      </c>
      <c r="B32" s="107" t="s">
        <v>123</v>
      </c>
      <c r="C32" s="121">
        <f t="shared" si="3"/>
        <v>0</v>
      </c>
      <c r="D32" s="121">
        <f t="shared" si="3"/>
        <v>0</v>
      </c>
      <c r="E32" s="121">
        <f t="shared" si="3"/>
        <v>20000</v>
      </c>
      <c r="F32" s="121">
        <f t="shared" si="3"/>
        <v>0</v>
      </c>
      <c r="G32" s="121">
        <f t="shared" si="3"/>
        <v>0</v>
      </c>
    </row>
    <row r="33" spans="1:7" ht="26.25" x14ac:dyDescent="0.25">
      <c r="A33" s="108">
        <v>4</v>
      </c>
      <c r="B33" s="109" t="s">
        <v>52</v>
      </c>
      <c r="C33" s="122">
        <f t="shared" si="3"/>
        <v>0</v>
      </c>
      <c r="D33" s="122">
        <f t="shared" si="3"/>
        <v>0</v>
      </c>
      <c r="E33" s="122">
        <f t="shared" si="3"/>
        <v>20000</v>
      </c>
      <c r="F33" s="122">
        <f t="shared" si="3"/>
        <v>0</v>
      </c>
      <c r="G33" s="122">
        <f t="shared" si="3"/>
        <v>0</v>
      </c>
    </row>
    <row r="34" spans="1:7" ht="39" x14ac:dyDescent="0.25">
      <c r="A34" s="110">
        <v>42</v>
      </c>
      <c r="B34" s="111" t="s">
        <v>129</v>
      </c>
      <c r="C34" s="123">
        <f t="shared" si="3"/>
        <v>0</v>
      </c>
      <c r="D34" s="123">
        <f t="shared" si="3"/>
        <v>0</v>
      </c>
      <c r="E34" s="123">
        <f t="shared" si="3"/>
        <v>20000</v>
      </c>
      <c r="F34" s="123">
        <f t="shared" si="3"/>
        <v>0</v>
      </c>
      <c r="G34" s="123">
        <f t="shared" si="3"/>
        <v>0</v>
      </c>
    </row>
    <row r="35" spans="1:7" hidden="1" x14ac:dyDescent="0.25">
      <c r="A35" s="112">
        <v>421</v>
      </c>
      <c r="B35" s="113" t="s">
        <v>130</v>
      </c>
      <c r="C35" s="52">
        <f t="shared" si="3"/>
        <v>0</v>
      </c>
      <c r="D35" s="52">
        <f t="shared" si="3"/>
        <v>0</v>
      </c>
      <c r="E35" s="52">
        <f t="shared" si="3"/>
        <v>20000</v>
      </c>
      <c r="F35" s="52">
        <f t="shared" si="3"/>
        <v>0</v>
      </c>
      <c r="G35" s="52">
        <f t="shared" si="3"/>
        <v>0</v>
      </c>
    </row>
    <row r="36" spans="1:7" hidden="1" x14ac:dyDescent="0.25">
      <c r="A36" s="124">
        <v>4212</v>
      </c>
      <c r="B36" s="98" t="s">
        <v>131</v>
      </c>
      <c r="C36" s="54">
        <v>0</v>
      </c>
      <c r="D36" s="54">
        <v>0</v>
      </c>
      <c r="E36" s="125">
        <v>20000</v>
      </c>
      <c r="F36" s="54">
        <v>0</v>
      </c>
      <c r="G36" s="117">
        <v>0</v>
      </c>
    </row>
    <row r="37" spans="1:7" ht="26.25" x14ac:dyDescent="0.25">
      <c r="A37" s="126" t="s">
        <v>132</v>
      </c>
      <c r="B37" s="126" t="s">
        <v>133</v>
      </c>
      <c r="C37" s="101">
        <f>C38</f>
        <v>91171.76</v>
      </c>
      <c r="D37" s="101">
        <f>D38</f>
        <v>107263</v>
      </c>
      <c r="E37" s="101">
        <f>E38</f>
        <v>107263</v>
      </c>
      <c r="F37" s="101">
        <f>F38</f>
        <v>107263</v>
      </c>
      <c r="G37" s="101">
        <f>G38</f>
        <v>107263</v>
      </c>
    </row>
    <row r="38" spans="1:7" ht="39" x14ac:dyDescent="0.25">
      <c r="A38" s="102" t="s">
        <v>106</v>
      </c>
      <c r="B38" s="103" t="s">
        <v>134</v>
      </c>
      <c r="C38" s="82">
        <f>C39+C45+C76</f>
        <v>91171.76</v>
      </c>
      <c r="D38" s="82">
        <f>D39+D45+D76</f>
        <v>107263</v>
      </c>
      <c r="E38" s="82">
        <f>E39+E45+E76</f>
        <v>107263</v>
      </c>
      <c r="F38" s="82">
        <f>F39+F45+F76</f>
        <v>107263</v>
      </c>
      <c r="G38" s="82">
        <f>G39+G45+G76</f>
        <v>107263</v>
      </c>
    </row>
    <row r="39" spans="1:7" x14ac:dyDescent="0.25">
      <c r="A39" s="127" t="s">
        <v>135</v>
      </c>
      <c r="B39" s="105" t="s">
        <v>136</v>
      </c>
      <c r="C39" s="85">
        <f t="shared" ref="C39:G43" si="4">C40</f>
        <v>9931.76</v>
      </c>
      <c r="D39" s="85">
        <f t="shared" si="4"/>
        <v>0</v>
      </c>
      <c r="E39" s="85">
        <f t="shared" si="4"/>
        <v>0</v>
      </c>
      <c r="F39" s="85">
        <f t="shared" si="4"/>
        <v>0</v>
      </c>
      <c r="G39" s="85">
        <f t="shared" si="4"/>
        <v>0</v>
      </c>
    </row>
    <row r="40" spans="1:7" x14ac:dyDescent="0.25">
      <c r="A40" s="128" t="s">
        <v>122</v>
      </c>
      <c r="B40" s="129" t="s">
        <v>123</v>
      </c>
      <c r="C40" s="88">
        <f t="shared" si="4"/>
        <v>9931.76</v>
      </c>
      <c r="D40" s="88">
        <f t="shared" si="4"/>
        <v>0</v>
      </c>
      <c r="E40" s="88">
        <f t="shared" si="4"/>
        <v>0</v>
      </c>
      <c r="F40" s="88">
        <f t="shared" si="4"/>
        <v>0</v>
      </c>
      <c r="G40" s="88">
        <f t="shared" si="4"/>
        <v>0</v>
      </c>
    </row>
    <row r="41" spans="1:7" x14ac:dyDescent="0.25">
      <c r="A41" s="108">
        <v>3</v>
      </c>
      <c r="B41" s="130" t="s">
        <v>112</v>
      </c>
      <c r="C41" s="91">
        <f t="shared" si="4"/>
        <v>9931.76</v>
      </c>
      <c r="D41" s="91">
        <f t="shared" si="4"/>
        <v>0</v>
      </c>
      <c r="E41" s="91">
        <f t="shared" si="4"/>
        <v>0</v>
      </c>
      <c r="F41" s="91">
        <f t="shared" si="4"/>
        <v>0</v>
      </c>
      <c r="G41" s="91">
        <f t="shared" si="4"/>
        <v>0</v>
      </c>
    </row>
    <row r="42" spans="1:7" x14ac:dyDescent="0.25">
      <c r="A42" s="110">
        <v>32</v>
      </c>
      <c r="B42" s="131" t="s">
        <v>48</v>
      </c>
      <c r="C42" s="94">
        <f t="shared" si="4"/>
        <v>9931.76</v>
      </c>
      <c r="D42" s="94">
        <f t="shared" si="4"/>
        <v>0</v>
      </c>
      <c r="E42" s="94">
        <f t="shared" si="4"/>
        <v>0</v>
      </c>
      <c r="F42" s="94">
        <f t="shared" si="4"/>
        <v>0</v>
      </c>
      <c r="G42" s="94">
        <f t="shared" si="4"/>
        <v>0</v>
      </c>
    </row>
    <row r="43" spans="1:7" hidden="1" x14ac:dyDescent="0.25">
      <c r="A43" s="112">
        <v>322</v>
      </c>
      <c r="B43" s="132" t="s">
        <v>113</v>
      </c>
      <c r="C43" s="133">
        <f t="shared" si="4"/>
        <v>9931.76</v>
      </c>
      <c r="D43" s="133">
        <f t="shared" si="4"/>
        <v>0</v>
      </c>
      <c r="E43" s="133">
        <f t="shared" si="4"/>
        <v>0</v>
      </c>
      <c r="F43" s="133">
        <f t="shared" si="4"/>
        <v>0</v>
      </c>
      <c r="G43" s="133">
        <f t="shared" si="4"/>
        <v>0</v>
      </c>
    </row>
    <row r="44" spans="1:7" hidden="1" x14ac:dyDescent="0.25">
      <c r="A44" s="97">
        <v>3223</v>
      </c>
      <c r="B44" s="134" t="s">
        <v>137</v>
      </c>
      <c r="C44" s="116">
        <v>9931.76</v>
      </c>
      <c r="D44" s="116">
        <v>0</v>
      </c>
      <c r="E44" s="116">
        <v>0</v>
      </c>
      <c r="F44" s="116">
        <v>0</v>
      </c>
      <c r="G44" s="116">
        <v>0</v>
      </c>
    </row>
    <row r="45" spans="1:7" x14ac:dyDescent="0.25">
      <c r="A45" s="127" t="s">
        <v>138</v>
      </c>
      <c r="B45" s="104" t="s">
        <v>46</v>
      </c>
      <c r="C45" s="85">
        <f t="shared" ref="C45:G46" si="5">C46</f>
        <v>65549</v>
      </c>
      <c r="D45" s="85">
        <f t="shared" si="5"/>
        <v>90462</v>
      </c>
      <c r="E45" s="85">
        <f t="shared" si="5"/>
        <v>90462</v>
      </c>
      <c r="F45" s="85">
        <f t="shared" si="5"/>
        <v>90462</v>
      </c>
      <c r="G45" s="85">
        <f t="shared" si="5"/>
        <v>90462</v>
      </c>
    </row>
    <row r="46" spans="1:7" x14ac:dyDescent="0.25">
      <c r="A46" s="106" t="s">
        <v>139</v>
      </c>
      <c r="B46" s="107" t="s">
        <v>140</v>
      </c>
      <c r="C46" s="88">
        <f t="shared" si="5"/>
        <v>65549</v>
      </c>
      <c r="D46" s="88">
        <f t="shared" si="5"/>
        <v>90462</v>
      </c>
      <c r="E46" s="88">
        <f t="shared" si="5"/>
        <v>90462</v>
      </c>
      <c r="F46" s="88">
        <f t="shared" si="5"/>
        <v>90462</v>
      </c>
      <c r="G46" s="88">
        <f t="shared" si="5"/>
        <v>90462</v>
      </c>
    </row>
    <row r="47" spans="1:7" x14ac:dyDescent="0.25">
      <c r="A47" s="108">
        <v>3</v>
      </c>
      <c r="B47" s="135" t="s">
        <v>112</v>
      </c>
      <c r="C47" s="91">
        <f>C48+C73</f>
        <v>65549</v>
      </c>
      <c r="D47" s="91">
        <f>D48+D73</f>
        <v>90462</v>
      </c>
      <c r="E47" s="91">
        <f>E48+E73</f>
        <v>90462</v>
      </c>
      <c r="F47" s="91">
        <f>F48+F73</f>
        <v>90462</v>
      </c>
      <c r="G47" s="91">
        <f>G48+G73</f>
        <v>90462</v>
      </c>
    </row>
    <row r="48" spans="1:7" x14ac:dyDescent="0.25">
      <c r="A48" s="110">
        <v>32</v>
      </c>
      <c r="B48" s="111" t="s">
        <v>48</v>
      </c>
      <c r="C48" s="94">
        <f>C49+C53+C58+C67</f>
        <v>64749</v>
      </c>
      <c r="D48" s="94">
        <f>D49+D53+D58+D67</f>
        <v>89262</v>
      </c>
      <c r="E48" s="94">
        <f>E49+E53+E58+E67</f>
        <v>90362</v>
      </c>
      <c r="F48" s="94">
        <f>F49+F53+F58+F67</f>
        <v>90362</v>
      </c>
      <c r="G48" s="94">
        <f>G49+G53+G58+G67</f>
        <v>90362</v>
      </c>
    </row>
    <row r="49" spans="1:7" hidden="1" x14ac:dyDescent="0.25">
      <c r="A49" s="112">
        <v>321</v>
      </c>
      <c r="B49" s="113" t="s">
        <v>141</v>
      </c>
      <c r="C49" s="52">
        <f>SUM(C50:C52)</f>
        <v>5223.6099999999997</v>
      </c>
      <c r="D49" s="52">
        <f>SUM(D50:D52)</f>
        <v>7230</v>
      </c>
      <c r="E49" s="52">
        <f>SUM(E50:E52)</f>
        <v>7230</v>
      </c>
      <c r="F49" s="52">
        <f>SUM(F50:F52)</f>
        <v>7230</v>
      </c>
      <c r="G49" s="52">
        <f>SUM(G50:G52)</f>
        <v>7230</v>
      </c>
    </row>
    <row r="50" spans="1:7" hidden="1" x14ac:dyDescent="0.25">
      <c r="A50" s="97">
        <v>3211</v>
      </c>
      <c r="B50" s="98" t="s">
        <v>142</v>
      </c>
      <c r="C50" s="54">
        <v>4929.1099999999997</v>
      </c>
      <c r="D50" s="55">
        <v>6500</v>
      </c>
      <c r="E50" s="55">
        <v>6500</v>
      </c>
      <c r="F50" s="55">
        <v>6500</v>
      </c>
      <c r="G50" s="55">
        <v>6500</v>
      </c>
    </row>
    <row r="51" spans="1:7" hidden="1" x14ac:dyDescent="0.25">
      <c r="A51" s="97">
        <v>3213</v>
      </c>
      <c r="B51" s="98" t="s">
        <v>143</v>
      </c>
      <c r="C51" s="54">
        <v>238</v>
      </c>
      <c r="D51" s="55">
        <v>550</v>
      </c>
      <c r="E51" s="55">
        <v>550</v>
      </c>
      <c r="F51" s="55">
        <v>550</v>
      </c>
      <c r="G51" s="55">
        <v>550</v>
      </c>
    </row>
    <row r="52" spans="1:7" hidden="1" x14ac:dyDescent="0.25">
      <c r="A52" s="97">
        <v>3214</v>
      </c>
      <c r="B52" s="98" t="s">
        <v>144</v>
      </c>
      <c r="C52" s="54">
        <v>56.5</v>
      </c>
      <c r="D52" s="55">
        <v>180</v>
      </c>
      <c r="E52" s="55">
        <v>180</v>
      </c>
      <c r="F52" s="55">
        <v>180</v>
      </c>
      <c r="G52" s="55">
        <v>180</v>
      </c>
    </row>
    <row r="53" spans="1:7" hidden="1" x14ac:dyDescent="0.25">
      <c r="A53" s="112">
        <v>322</v>
      </c>
      <c r="B53" s="113" t="s">
        <v>113</v>
      </c>
      <c r="C53" s="52">
        <f>SUM(C54:C57)</f>
        <v>36202.400000000001</v>
      </c>
      <c r="D53" s="52">
        <f>SUM(D54:D57)</f>
        <v>50225</v>
      </c>
      <c r="E53" s="52">
        <f>SUM(E54:E57)</f>
        <v>51325</v>
      </c>
      <c r="F53" s="52">
        <f>SUM(F54:F57)</f>
        <v>51325</v>
      </c>
      <c r="G53" s="52">
        <f>SUM(G54:G57)</f>
        <v>51325</v>
      </c>
    </row>
    <row r="54" spans="1:7" hidden="1" x14ac:dyDescent="0.25">
      <c r="A54" s="97">
        <v>3221</v>
      </c>
      <c r="B54" s="98" t="s">
        <v>145</v>
      </c>
      <c r="C54" s="54">
        <v>18077.330000000002</v>
      </c>
      <c r="D54" s="55">
        <v>21700</v>
      </c>
      <c r="E54" s="55">
        <v>21800</v>
      </c>
      <c r="F54" s="55">
        <v>21800</v>
      </c>
      <c r="G54" s="55">
        <v>21800</v>
      </c>
    </row>
    <row r="55" spans="1:7" hidden="1" x14ac:dyDescent="0.25">
      <c r="A55" s="97">
        <v>3223</v>
      </c>
      <c r="B55" s="98" t="s">
        <v>137</v>
      </c>
      <c r="C55" s="54">
        <v>14633.95</v>
      </c>
      <c r="D55" s="55">
        <v>21987</v>
      </c>
      <c r="E55" s="55">
        <v>22987</v>
      </c>
      <c r="F55" s="55">
        <v>22987</v>
      </c>
      <c r="G55" s="55">
        <v>22987</v>
      </c>
    </row>
    <row r="56" spans="1:7" hidden="1" x14ac:dyDescent="0.25">
      <c r="A56" s="97">
        <v>3225</v>
      </c>
      <c r="B56" s="98" t="s">
        <v>146</v>
      </c>
      <c r="C56" s="54">
        <v>2759.65</v>
      </c>
      <c r="D56" s="55">
        <v>5800</v>
      </c>
      <c r="E56" s="55">
        <v>5800</v>
      </c>
      <c r="F56" s="55">
        <v>5800</v>
      </c>
      <c r="G56" s="55">
        <v>5800</v>
      </c>
    </row>
    <row r="57" spans="1:7" ht="26.25" hidden="1" x14ac:dyDescent="0.25">
      <c r="A57" s="97">
        <v>3227</v>
      </c>
      <c r="B57" s="98" t="s">
        <v>147</v>
      </c>
      <c r="C57" s="54">
        <v>731.47</v>
      </c>
      <c r="D57" s="55">
        <v>738</v>
      </c>
      <c r="E57" s="55">
        <v>738</v>
      </c>
      <c r="F57" s="55">
        <v>738</v>
      </c>
      <c r="G57" s="55">
        <v>738</v>
      </c>
    </row>
    <row r="58" spans="1:7" hidden="1" x14ac:dyDescent="0.25">
      <c r="A58" s="112">
        <v>323</v>
      </c>
      <c r="B58" s="113" t="s">
        <v>148</v>
      </c>
      <c r="C58" s="52">
        <f>SUM(C59:C66)</f>
        <v>20182.02</v>
      </c>
      <c r="D58" s="52">
        <f>SUM(D59:D66)</f>
        <v>26619</v>
      </c>
      <c r="E58" s="52">
        <f>SUM(E59:E66)</f>
        <v>26619</v>
      </c>
      <c r="F58" s="52">
        <f>SUM(F59:F66)</f>
        <v>26619</v>
      </c>
      <c r="G58" s="52">
        <f>SUM(G59:G66)</f>
        <v>26619</v>
      </c>
    </row>
    <row r="59" spans="1:7" hidden="1" x14ac:dyDescent="0.25">
      <c r="A59" s="97">
        <v>3231</v>
      </c>
      <c r="B59" s="98" t="s">
        <v>149</v>
      </c>
      <c r="C59" s="54">
        <v>2166.27</v>
      </c>
      <c r="D59" s="55">
        <v>3100</v>
      </c>
      <c r="E59" s="55">
        <v>3100</v>
      </c>
      <c r="F59" s="55">
        <v>3100</v>
      </c>
      <c r="G59" s="55">
        <v>3100</v>
      </c>
    </row>
    <row r="60" spans="1:7" hidden="1" x14ac:dyDescent="0.25">
      <c r="A60" s="97">
        <v>3233</v>
      </c>
      <c r="B60" s="98" t="s">
        <v>150</v>
      </c>
      <c r="C60" s="54">
        <v>323.19</v>
      </c>
      <c r="D60" s="55">
        <v>150</v>
      </c>
      <c r="E60" s="55">
        <v>150</v>
      </c>
      <c r="F60" s="55">
        <v>150</v>
      </c>
      <c r="G60" s="55">
        <v>150</v>
      </c>
    </row>
    <row r="61" spans="1:7" hidden="1" x14ac:dyDescent="0.25">
      <c r="A61" s="97">
        <v>3234</v>
      </c>
      <c r="B61" s="98" t="s">
        <v>151</v>
      </c>
      <c r="C61" s="54">
        <v>7782.22</v>
      </c>
      <c r="D61" s="55">
        <v>10904</v>
      </c>
      <c r="E61" s="55">
        <v>10904</v>
      </c>
      <c r="F61" s="55">
        <v>10904</v>
      </c>
      <c r="G61" s="55">
        <v>10904</v>
      </c>
    </row>
    <row r="62" spans="1:7" hidden="1" x14ac:dyDescent="0.25">
      <c r="A62" s="97">
        <v>3235</v>
      </c>
      <c r="B62" s="98" t="s">
        <v>152</v>
      </c>
      <c r="C62" s="54">
        <v>1939.29</v>
      </c>
      <c r="D62" s="55">
        <v>3210</v>
      </c>
      <c r="E62" s="55">
        <v>3210</v>
      </c>
      <c r="F62" s="55">
        <v>3210</v>
      </c>
      <c r="G62" s="55">
        <v>3210</v>
      </c>
    </row>
    <row r="63" spans="1:7" hidden="1" x14ac:dyDescent="0.25">
      <c r="A63" s="97">
        <v>3236</v>
      </c>
      <c r="B63" s="98" t="s">
        <v>153</v>
      </c>
      <c r="C63" s="54">
        <v>3594.61</v>
      </c>
      <c r="D63" s="55">
        <v>4300</v>
      </c>
      <c r="E63" s="55">
        <v>4300</v>
      </c>
      <c r="F63" s="55">
        <v>4300</v>
      </c>
      <c r="G63" s="55">
        <v>4300</v>
      </c>
    </row>
    <row r="64" spans="1:7" hidden="1" x14ac:dyDescent="0.25">
      <c r="A64" s="97">
        <v>3237</v>
      </c>
      <c r="B64" s="98" t="s">
        <v>154</v>
      </c>
      <c r="C64" s="54">
        <v>900</v>
      </c>
      <c r="D64" s="55">
        <v>250</v>
      </c>
      <c r="E64" s="55">
        <v>250</v>
      </c>
      <c r="F64" s="55">
        <v>250</v>
      </c>
      <c r="G64" s="55">
        <v>250</v>
      </c>
    </row>
    <row r="65" spans="1:7" hidden="1" x14ac:dyDescent="0.25">
      <c r="A65" s="97">
        <v>3238</v>
      </c>
      <c r="B65" s="98" t="s">
        <v>155</v>
      </c>
      <c r="C65" s="54">
        <v>3280.85</v>
      </c>
      <c r="D65" s="55">
        <v>3505</v>
      </c>
      <c r="E65" s="55">
        <v>3505</v>
      </c>
      <c r="F65" s="55">
        <v>3505</v>
      </c>
      <c r="G65" s="55">
        <v>3505</v>
      </c>
    </row>
    <row r="66" spans="1:7" hidden="1" x14ac:dyDescent="0.25">
      <c r="A66" s="97">
        <v>3239</v>
      </c>
      <c r="B66" s="98" t="s">
        <v>156</v>
      </c>
      <c r="C66" s="54">
        <v>195.59</v>
      </c>
      <c r="D66" s="55">
        <v>1200</v>
      </c>
      <c r="E66" s="55">
        <v>1200</v>
      </c>
      <c r="F66" s="55">
        <v>1200</v>
      </c>
      <c r="G66" s="55">
        <v>1200</v>
      </c>
    </row>
    <row r="67" spans="1:7" ht="26.25" hidden="1" x14ac:dyDescent="0.25">
      <c r="A67" s="112">
        <v>329</v>
      </c>
      <c r="B67" s="113" t="s">
        <v>157</v>
      </c>
      <c r="C67" s="52">
        <f>SUM(C68:C72)</f>
        <v>3140.97</v>
      </c>
      <c r="D67" s="52">
        <f>SUM(D68:D72)</f>
        <v>5188</v>
      </c>
      <c r="E67" s="52">
        <f>SUM(E68:E72)</f>
        <v>5188</v>
      </c>
      <c r="F67" s="52">
        <f>SUM(F68:F72)</f>
        <v>5188</v>
      </c>
      <c r="G67" s="52">
        <f>SUM(G68:G72)</f>
        <v>5188</v>
      </c>
    </row>
    <row r="68" spans="1:7" hidden="1" x14ac:dyDescent="0.25">
      <c r="A68" s="97">
        <v>3292</v>
      </c>
      <c r="B68" s="98" t="s">
        <v>158</v>
      </c>
      <c r="C68" s="54">
        <v>2172.1999999999998</v>
      </c>
      <c r="D68" s="55">
        <v>2463</v>
      </c>
      <c r="E68" s="55">
        <v>2463</v>
      </c>
      <c r="F68" s="55">
        <v>2463</v>
      </c>
      <c r="G68" s="55">
        <v>2463</v>
      </c>
    </row>
    <row r="69" spans="1:7" hidden="1" x14ac:dyDescent="0.25">
      <c r="A69" s="97">
        <v>3293</v>
      </c>
      <c r="B69" s="98" t="s">
        <v>159</v>
      </c>
      <c r="C69" s="54">
        <v>0</v>
      </c>
      <c r="D69" s="55">
        <v>5</v>
      </c>
      <c r="E69" s="55">
        <v>5</v>
      </c>
      <c r="F69" s="55">
        <v>5</v>
      </c>
      <c r="G69" s="55">
        <v>5</v>
      </c>
    </row>
    <row r="70" spans="1:7" hidden="1" x14ac:dyDescent="0.25">
      <c r="A70" s="97">
        <v>3294</v>
      </c>
      <c r="B70" s="98" t="s">
        <v>160</v>
      </c>
      <c r="C70" s="54">
        <v>317.79000000000002</v>
      </c>
      <c r="D70" s="55">
        <v>300</v>
      </c>
      <c r="E70" s="55">
        <v>300</v>
      </c>
      <c r="F70" s="55">
        <v>300</v>
      </c>
      <c r="G70" s="55">
        <v>300</v>
      </c>
    </row>
    <row r="71" spans="1:7" hidden="1" x14ac:dyDescent="0.25">
      <c r="A71" s="97">
        <v>3295</v>
      </c>
      <c r="B71" s="98" t="s">
        <v>161</v>
      </c>
      <c r="C71" s="54">
        <v>62.48</v>
      </c>
      <c r="D71" s="55">
        <v>220</v>
      </c>
      <c r="E71" s="55">
        <v>220</v>
      </c>
      <c r="F71" s="55">
        <v>220</v>
      </c>
      <c r="G71" s="55">
        <v>220</v>
      </c>
    </row>
    <row r="72" spans="1:7" ht="26.25" hidden="1" x14ac:dyDescent="0.25">
      <c r="A72" s="97">
        <v>3299</v>
      </c>
      <c r="B72" s="98" t="s">
        <v>157</v>
      </c>
      <c r="C72" s="54">
        <v>588.5</v>
      </c>
      <c r="D72" s="55">
        <v>2200</v>
      </c>
      <c r="E72" s="55">
        <v>2200</v>
      </c>
      <c r="F72" s="55">
        <v>2200</v>
      </c>
      <c r="G72" s="55">
        <v>2200</v>
      </c>
    </row>
    <row r="73" spans="1:7" x14ac:dyDescent="0.25">
      <c r="A73" s="110">
        <v>34</v>
      </c>
      <c r="B73" s="111" t="s">
        <v>162</v>
      </c>
      <c r="C73" s="94">
        <f t="shared" ref="C73:G74" si="6">C74</f>
        <v>800</v>
      </c>
      <c r="D73" s="94">
        <f t="shared" si="6"/>
        <v>1200</v>
      </c>
      <c r="E73" s="94">
        <f t="shared" si="6"/>
        <v>100</v>
      </c>
      <c r="F73" s="94">
        <f t="shared" si="6"/>
        <v>100</v>
      </c>
      <c r="G73" s="94">
        <f t="shared" si="6"/>
        <v>100</v>
      </c>
    </row>
    <row r="74" spans="1:7" hidden="1" x14ac:dyDescent="0.25">
      <c r="A74" s="112">
        <v>343</v>
      </c>
      <c r="B74" s="113" t="s">
        <v>163</v>
      </c>
      <c r="C74" s="52">
        <f t="shared" si="6"/>
        <v>800</v>
      </c>
      <c r="D74" s="52">
        <f t="shared" si="6"/>
        <v>1200</v>
      </c>
      <c r="E74" s="52">
        <f t="shared" si="6"/>
        <v>100</v>
      </c>
      <c r="F74" s="52">
        <f t="shared" si="6"/>
        <v>100</v>
      </c>
      <c r="G74" s="52">
        <f t="shared" si="6"/>
        <v>100</v>
      </c>
    </row>
    <row r="75" spans="1:7" ht="26.25" hidden="1" x14ac:dyDescent="0.25">
      <c r="A75" s="97">
        <v>3431</v>
      </c>
      <c r="B75" s="98" t="s">
        <v>164</v>
      </c>
      <c r="C75" s="54">
        <v>800</v>
      </c>
      <c r="D75" s="55">
        <v>1200</v>
      </c>
      <c r="E75" s="55">
        <v>100</v>
      </c>
      <c r="F75" s="55">
        <v>100</v>
      </c>
      <c r="G75" s="55">
        <v>100</v>
      </c>
    </row>
    <row r="76" spans="1:7" ht="26.25" x14ac:dyDescent="0.25">
      <c r="A76" s="127" t="s">
        <v>165</v>
      </c>
      <c r="B76" s="104" t="s">
        <v>166</v>
      </c>
      <c r="C76" s="85">
        <f t="shared" ref="C76:G78" si="7">C77</f>
        <v>15691</v>
      </c>
      <c r="D76" s="85">
        <f t="shared" si="7"/>
        <v>16801</v>
      </c>
      <c r="E76" s="85">
        <f t="shared" si="7"/>
        <v>16801</v>
      </c>
      <c r="F76" s="85">
        <f t="shared" si="7"/>
        <v>16801</v>
      </c>
      <c r="G76" s="85">
        <f t="shared" si="7"/>
        <v>16801</v>
      </c>
    </row>
    <row r="77" spans="1:7" x14ac:dyDescent="0.25">
      <c r="A77" s="106" t="s">
        <v>139</v>
      </c>
      <c r="B77" s="107" t="s">
        <v>140</v>
      </c>
      <c r="C77" s="88">
        <f t="shared" si="7"/>
        <v>15691</v>
      </c>
      <c r="D77" s="88">
        <f t="shared" si="7"/>
        <v>16801</v>
      </c>
      <c r="E77" s="88">
        <f t="shared" si="7"/>
        <v>16801</v>
      </c>
      <c r="F77" s="88">
        <f t="shared" si="7"/>
        <v>16801</v>
      </c>
      <c r="G77" s="88">
        <f t="shared" si="7"/>
        <v>16801</v>
      </c>
    </row>
    <row r="78" spans="1:7" x14ac:dyDescent="0.25">
      <c r="A78" s="108">
        <v>3</v>
      </c>
      <c r="B78" s="135" t="s">
        <v>112</v>
      </c>
      <c r="C78" s="91">
        <f t="shared" si="7"/>
        <v>15691</v>
      </c>
      <c r="D78" s="91">
        <f t="shared" si="7"/>
        <v>16801</v>
      </c>
      <c r="E78" s="91">
        <f t="shared" si="7"/>
        <v>16801</v>
      </c>
      <c r="F78" s="91">
        <f t="shared" si="7"/>
        <v>16801</v>
      </c>
      <c r="G78" s="91">
        <f t="shared" si="7"/>
        <v>16801</v>
      </c>
    </row>
    <row r="79" spans="1:7" x14ac:dyDescent="0.25">
      <c r="A79" s="110">
        <v>32</v>
      </c>
      <c r="B79" s="111" t="s">
        <v>48</v>
      </c>
      <c r="C79" s="94">
        <f>C80+C82</f>
        <v>15691</v>
      </c>
      <c r="D79" s="94">
        <f>D80+D82</f>
        <v>16801</v>
      </c>
      <c r="E79" s="94">
        <f>E80+E82</f>
        <v>16801</v>
      </c>
      <c r="F79" s="94">
        <f>F80+F82</f>
        <v>16801</v>
      </c>
      <c r="G79" s="94">
        <f>G80+G82</f>
        <v>16801</v>
      </c>
    </row>
    <row r="80" spans="1:7" hidden="1" x14ac:dyDescent="0.25">
      <c r="A80" s="112">
        <v>322</v>
      </c>
      <c r="B80" s="113" t="s">
        <v>113</v>
      </c>
      <c r="C80" s="52">
        <f>C81</f>
        <v>3757.24</v>
      </c>
      <c r="D80" s="52">
        <f>D81</f>
        <v>4000</v>
      </c>
      <c r="E80" s="52">
        <f>E81</f>
        <v>4000</v>
      </c>
      <c r="F80" s="52">
        <f>F81</f>
        <v>4000</v>
      </c>
      <c r="G80" s="52">
        <f>G81</f>
        <v>4000</v>
      </c>
    </row>
    <row r="81" spans="1:7" ht="26.25" hidden="1" x14ac:dyDescent="0.25">
      <c r="A81" s="97">
        <v>3224</v>
      </c>
      <c r="B81" s="98" t="s">
        <v>167</v>
      </c>
      <c r="C81" s="54">
        <v>3757.24</v>
      </c>
      <c r="D81" s="55">
        <v>4000</v>
      </c>
      <c r="E81" s="55">
        <v>4000</v>
      </c>
      <c r="F81" s="55">
        <v>4000</v>
      </c>
      <c r="G81" s="55">
        <v>4000</v>
      </c>
    </row>
    <row r="82" spans="1:7" hidden="1" x14ac:dyDescent="0.25">
      <c r="A82" s="112">
        <v>323</v>
      </c>
      <c r="B82" s="113" t="s">
        <v>148</v>
      </c>
      <c r="C82" s="52">
        <f>SUM(C83:C84)</f>
        <v>11933.76</v>
      </c>
      <c r="D82" s="52">
        <f>SUM(D83:D84)</f>
        <v>12801</v>
      </c>
      <c r="E82" s="52">
        <f>SUM(E83:E84)</f>
        <v>12801</v>
      </c>
      <c r="F82" s="52">
        <f>SUM(F83:F84)</f>
        <v>12801</v>
      </c>
      <c r="G82" s="52">
        <f>SUM(G83:G84)</f>
        <v>12801</v>
      </c>
    </row>
    <row r="83" spans="1:7" ht="26.25" hidden="1" x14ac:dyDescent="0.25">
      <c r="A83" s="97">
        <v>3232</v>
      </c>
      <c r="B83" s="98" t="s">
        <v>168</v>
      </c>
      <c r="C83" s="54">
        <v>11933.76</v>
      </c>
      <c r="D83" s="55">
        <v>12701</v>
      </c>
      <c r="E83" s="55">
        <v>12701</v>
      </c>
      <c r="F83" s="55">
        <v>12701</v>
      </c>
      <c r="G83" s="55">
        <v>12701</v>
      </c>
    </row>
    <row r="84" spans="1:7" hidden="1" x14ac:dyDescent="0.25">
      <c r="A84" s="97">
        <v>3237</v>
      </c>
      <c r="B84" s="98" t="s">
        <v>154</v>
      </c>
      <c r="C84" s="54">
        <v>0</v>
      </c>
      <c r="D84" s="55">
        <v>100</v>
      </c>
      <c r="E84" s="55">
        <v>100</v>
      </c>
      <c r="F84" s="55">
        <v>100</v>
      </c>
      <c r="G84" s="55">
        <v>100</v>
      </c>
    </row>
    <row r="85" spans="1:7" ht="26.25" x14ac:dyDescent="0.25">
      <c r="A85" s="136" t="s">
        <v>169</v>
      </c>
      <c r="B85" s="137" t="s">
        <v>170</v>
      </c>
      <c r="C85" s="100">
        <f>C86</f>
        <v>131909.56</v>
      </c>
      <c r="D85" s="100">
        <f>D86</f>
        <v>153241.08000000002</v>
      </c>
      <c r="E85" s="100">
        <f>E86</f>
        <v>239210</v>
      </c>
      <c r="F85" s="100">
        <f>F86</f>
        <v>237710</v>
      </c>
      <c r="G85" s="100">
        <f>G86</f>
        <v>237710</v>
      </c>
    </row>
    <row r="86" spans="1:7" ht="26.25" x14ac:dyDescent="0.25">
      <c r="A86" s="126" t="s">
        <v>171</v>
      </c>
      <c r="B86" s="138" t="s">
        <v>172</v>
      </c>
      <c r="C86" s="101">
        <f>C87+C215+C236</f>
        <v>131909.56</v>
      </c>
      <c r="D86" s="101">
        <f>D87+D215+D236</f>
        <v>153241.08000000002</v>
      </c>
      <c r="E86" s="101">
        <f>E87+E215+E236</f>
        <v>239210</v>
      </c>
      <c r="F86" s="101">
        <f>F87+F215+F236</f>
        <v>237710</v>
      </c>
      <c r="G86" s="101">
        <f>G87+G215+G236</f>
        <v>237710</v>
      </c>
    </row>
    <row r="87" spans="1:7" x14ac:dyDescent="0.25">
      <c r="A87" s="102" t="s">
        <v>106</v>
      </c>
      <c r="B87" s="103" t="s">
        <v>173</v>
      </c>
      <c r="C87" s="82">
        <f>C88+C93+C100+C106+C112+C118+C145+C197</f>
        <v>83254.929999999993</v>
      </c>
      <c r="D87" s="82">
        <f>D88+D93+D100+D106+D112+D118+D145+D197</f>
        <v>132371.69</v>
      </c>
      <c r="E87" s="82">
        <f>E88+E93+E100+E106+E112+E118+E145+E197</f>
        <v>235710</v>
      </c>
      <c r="F87" s="82">
        <f>F88+F93+F100+F106+F112+F118+F145+F197</f>
        <v>235710</v>
      </c>
      <c r="G87" s="82">
        <f>G88+G93+G100+G106+G112+G118+G145+G197</f>
        <v>235710</v>
      </c>
    </row>
    <row r="88" spans="1:7" x14ac:dyDescent="0.25">
      <c r="A88" s="127" t="s">
        <v>174</v>
      </c>
      <c r="B88" s="105" t="s">
        <v>175</v>
      </c>
      <c r="C88" s="85">
        <f t="shared" ref="C88:G91" si="8">C89</f>
        <v>666</v>
      </c>
      <c r="D88" s="85">
        <f t="shared" si="8"/>
        <v>666</v>
      </c>
      <c r="E88" s="85">
        <f t="shared" si="8"/>
        <v>666</v>
      </c>
      <c r="F88" s="85">
        <f t="shared" si="8"/>
        <v>666</v>
      </c>
      <c r="G88" s="85">
        <f t="shared" si="8"/>
        <v>666</v>
      </c>
    </row>
    <row r="89" spans="1:7" x14ac:dyDescent="0.25">
      <c r="A89" s="106" t="s">
        <v>122</v>
      </c>
      <c r="B89" s="129" t="s">
        <v>123</v>
      </c>
      <c r="C89" s="88">
        <f t="shared" si="8"/>
        <v>666</v>
      </c>
      <c r="D89" s="88">
        <f t="shared" si="8"/>
        <v>666</v>
      </c>
      <c r="E89" s="88">
        <f t="shared" si="8"/>
        <v>666</v>
      </c>
      <c r="F89" s="88">
        <f t="shared" si="8"/>
        <v>666</v>
      </c>
      <c r="G89" s="88">
        <f t="shared" si="8"/>
        <v>666</v>
      </c>
    </row>
    <row r="90" spans="1:7" x14ac:dyDescent="0.25">
      <c r="A90" s="92">
        <v>32</v>
      </c>
      <c r="B90" s="93" t="s">
        <v>48</v>
      </c>
      <c r="C90" s="94">
        <f t="shared" si="8"/>
        <v>666</v>
      </c>
      <c r="D90" s="94">
        <f t="shared" si="8"/>
        <v>666</v>
      </c>
      <c r="E90" s="94">
        <f t="shared" si="8"/>
        <v>666</v>
      </c>
      <c r="F90" s="94">
        <f t="shared" si="8"/>
        <v>666</v>
      </c>
      <c r="G90" s="94">
        <f t="shared" si="8"/>
        <v>666</v>
      </c>
    </row>
    <row r="91" spans="1:7" ht="26.25" hidden="1" x14ac:dyDescent="0.25">
      <c r="A91" s="112">
        <v>329</v>
      </c>
      <c r="B91" s="113" t="s">
        <v>157</v>
      </c>
      <c r="C91" s="52">
        <f t="shared" si="8"/>
        <v>666</v>
      </c>
      <c r="D91" s="52">
        <f t="shared" si="8"/>
        <v>666</v>
      </c>
      <c r="E91" s="52">
        <f t="shared" si="8"/>
        <v>666</v>
      </c>
      <c r="F91" s="52">
        <f t="shared" si="8"/>
        <v>666</v>
      </c>
      <c r="G91" s="52">
        <f t="shared" si="8"/>
        <v>666</v>
      </c>
    </row>
    <row r="92" spans="1:7" ht="26.25" hidden="1" x14ac:dyDescent="0.25">
      <c r="A92" s="97">
        <v>3299</v>
      </c>
      <c r="B92" s="98" t="s">
        <v>157</v>
      </c>
      <c r="C92" s="54">
        <v>666</v>
      </c>
      <c r="D92" s="55">
        <v>666</v>
      </c>
      <c r="E92" s="55">
        <v>666</v>
      </c>
      <c r="F92" s="55">
        <v>666</v>
      </c>
      <c r="G92" s="55">
        <v>666</v>
      </c>
    </row>
    <row r="93" spans="1:7" x14ac:dyDescent="0.25">
      <c r="A93" s="139" t="s">
        <v>176</v>
      </c>
      <c r="B93" s="139" t="s">
        <v>177</v>
      </c>
      <c r="C93" s="85">
        <f t="shared" ref="C93:G96" si="9">C94</f>
        <v>0</v>
      </c>
      <c r="D93" s="85">
        <f t="shared" si="9"/>
        <v>820</v>
      </c>
      <c r="E93" s="85">
        <f t="shared" si="9"/>
        <v>137</v>
      </c>
      <c r="F93" s="85">
        <f t="shared" si="9"/>
        <v>137</v>
      </c>
      <c r="G93" s="85">
        <f t="shared" si="9"/>
        <v>137</v>
      </c>
    </row>
    <row r="94" spans="1:7" x14ac:dyDescent="0.25">
      <c r="A94" s="106" t="s">
        <v>122</v>
      </c>
      <c r="B94" s="129" t="s">
        <v>123</v>
      </c>
      <c r="C94" s="88">
        <f t="shared" si="9"/>
        <v>0</v>
      </c>
      <c r="D94" s="88">
        <f t="shared" si="9"/>
        <v>820</v>
      </c>
      <c r="E94" s="88">
        <f t="shared" si="9"/>
        <v>137</v>
      </c>
      <c r="F94" s="88">
        <f t="shared" si="9"/>
        <v>137</v>
      </c>
      <c r="G94" s="88">
        <f t="shared" si="9"/>
        <v>137</v>
      </c>
    </row>
    <row r="95" spans="1:7" x14ac:dyDescent="0.25">
      <c r="A95" s="89">
        <v>3</v>
      </c>
      <c r="B95" s="90" t="s">
        <v>112</v>
      </c>
      <c r="C95" s="91">
        <f t="shared" si="9"/>
        <v>0</v>
      </c>
      <c r="D95" s="91">
        <f t="shared" si="9"/>
        <v>820</v>
      </c>
      <c r="E95" s="91">
        <f t="shared" si="9"/>
        <v>137</v>
      </c>
      <c r="F95" s="91">
        <f t="shared" si="9"/>
        <v>137</v>
      </c>
      <c r="G95" s="91">
        <f t="shared" si="9"/>
        <v>137</v>
      </c>
    </row>
    <row r="96" spans="1:7" x14ac:dyDescent="0.25">
      <c r="A96" s="92">
        <v>32</v>
      </c>
      <c r="B96" s="93" t="s">
        <v>48</v>
      </c>
      <c r="C96" s="94">
        <f t="shared" si="9"/>
        <v>0</v>
      </c>
      <c r="D96" s="94">
        <f t="shared" si="9"/>
        <v>820</v>
      </c>
      <c r="E96" s="94">
        <f t="shared" si="9"/>
        <v>137</v>
      </c>
      <c r="F96" s="94">
        <f t="shared" si="9"/>
        <v>137</v>
      </c>
      <c r="G96" s="94">
        <f t="shared" si="9"/>
        <v>137</v>
      </c>
    </row>
    <row r="97" spans="1:7" ht="26.25" hidden="1" x14ac:dyDescent="0.25">
      <c r="A97" s="112">
        <v>329</v>
      </c>
      <c r="B97" s="113" t="s">
        <v>157</v>
      </c>
      <c r="C97" s="52">
        <f>SUM(C98:C99)</f>
        <v>0</v>
      </c>
      <c r="D97" s="52">
        <f>SUM(D98:D99)</f>
        <v>820</v>
      </c>
      <c r="E97" s="52">
        <f>SUM(E98:E99)</f>
        <v>137</v>
      </c>
      <c r="F97" s="52">
        <f>SUM(F98:F99)</f>
        <v>137</v>
      </c>
      <c r="G97" s="52">
        <f>SUM(G98:G99)</f>
        <v>137</v>
      </c>
    </row>
    <row r="98" spans="1:7" ht="39" hidden="1" x14ac:dyDescent="0.25">
      <c r="A98" s="124">
        <v>3291</v>
      </c>
      <c r="B98" s="98" t="s">
        <v>178</v>
      </c>
      <c r="C98" s="54">
        <v>0</v>
      </c>
      <c r="D98" s="55">
        <v>0</v>
      </c>
      <c r="E98" s="140">
        <v>0</v>
      </c>
      <c r="F98" s="55">
        <v>0</v>
      </c>
      <c r="G98" s="55">
        <v>0</v>
      </c>
    </row>
    <row r="99" spans="1:7" ht="26.25" hidden="1" x14ac:dyDescent="0.25">
      <c r="A99" s="97">
        <v>3299</v>
      </c>
      <c r="B99" s="98" t="s">
        <v>157</v>
      </c>
      <c r="C99" s="54">
        <v>0</v>
      </c>
      <c r="D99" s="55">
        <v>820</v>
      </c>
      <c r="E99" s="55">
        <v>137</v>
      </c>
      <c r="F99" s="55">
        <v>137</v>
      </c>
      <c r="G99" s="55">
        <v>137</v>
      </c>
    </row>
    <row r="100" spans="1:7" x14ac:dyDescent="0.25">
      <c r="A100" s="127" t="s">
        <v>179</v>
      </c>
      <c r="B100" s="105" t="s">
        <v>180</v>
      </c>
      <c r="C100" s="85">
        <f t="shared" ref="C100:G104" si="10">C101</f>
        <v>1898.88</v>
      </c>
      <c r="D100" s="85">
        <f t="shared" si="10"/>
        <v>1356</v>
      </c>
      <c r="E100" s="85">
        <f t="shared" si="10"/>
        <v>2356</v>
      </c>
      <c r="F100" s="85">
        <f t="shared" si="10"/>
        <v>2356</v>
      </c>
      <c r="G100" s="85">
        <f t="shared" si="10"/>
        <v>2356</v>
      </c>
    </row>
    <row r="101" spans="1:7" x14ac:dyDescent="0.25">
      <c r="A101" s="141" t="s">
        <v>122</v>
      </c>
      <c r="B101" s="142" t="s">
        <v>123</v>
      </c>
      <c r="C101" s="143">
        <f t="shared" si="10"/>
        <v>1898.88</v>
      </c>
      <c r="D101" s="143">
        <f t="shared" si="10"/>
        <v>1356</v>
      </c>
      <c r="E101" s="143">
        <f t="shared" si="10"/>
        <v>2356</v>
      </c>
      <c r="F101" s="143">
        <f t="shared" si="10"/>
        <v>2356</v>
      </c>
      <c r="G101" s="143">
        <f t="shared" si="10"/>
        <v>2356</v>
      </c>
    </row>
    <row r="102" spans="1:7" x14ac:dyDescent="0.25">
      <c r="A102" s="108">
        <v>3</v>
      </c>
      <c r="B102" s="130" t="s">
        <v>112</v>
      </c>
      <c r="C102" s="91">
        <f t="shared" si="10"/>
        <v>1898.88</v>
      </c>
      <c r="D102" s="91">
        <f t="shared" si="10"/>
        <v>1356</v>
      </c>
      <c r="E102" s="91">
        <f t="shared" si="10"/>
        <v>2356</v>
      </c>
      <c r="F102" s="91">
        <f t="shared" si="10"/>
        <v>2356</v>
      </c>
      <c r="G102" s="91">
        <f t="shared" si="10"/>
        <v>2356</v>
      </c>
    </row>
    <row r="103" spans="1:7" x14ac:dyDescent="0.25">
      <c r="A103" s="110">
        <v>32</v>
      </c>
      <c r="B103" s="131" t="s">
        <v>48</v>
      </c>
      <c r="C103" s="94">
        <f t="shared" si="10"/>
        <v>1898.88</v>
      </c>
      <c r="D103" s="94">
        <f t="shared" si="10"/>
        <v>1356</v>
      </c>
      <c r="E103" s="94">
        <f t="shared" si="10"/>
        <v>2356</v>
      </c>
      <c r="F103" s="94">
        <f t="shared" si="10"/>
        <v>2356</v>
      </c>
      <c r="G103" s="94">
        <f t="shared" si="10"/>
        <v>2356</v>
      </c>
    </row>
    <row r="104" spans="1:7" ht="26.25" hidden="1" x14ac:dyDescent="0.25">
      <c r="A104" s="112">
        <v>329</v>
      </c>
      <c r="B104" s="132" t="s">
        <v>157</v>
      </c>
      <c r="C104" s="52">
        <f t="shared" si="10"/>
        <v>1898.88</v>
      </c>
      <c r="D104" s="52">
        <f t="shared" si="10"/>
        <v>1356</v>
      </c>
      <c r="E104" s="52">
        <f t="shared" si="10"/>
        <v>2356</v>
      </c>
      <c r="F104" s="52">
        <f t="shared" si="10"/>
        <v>2356</v>
      </c>
      <c r="G104" s="52">
        <f t="shared" si="10"/>
        <v>2356</v>
      </c>
    </row>
    <row r="105" spans="1:7" ht="26.25" hidden="1" x14ac:dyDescent="0.25">
      <c r="A105" s="97">
        <v>3299</v>
      </c>
      <c r="B105" s="134" t="s">
        <v>157</v>
      </c>
      <c r="C105" s="54">
        <v>1898.88</v>
      </c>
      <c r="D105" s="54">
        <v>1356</v>
      </c>
      <c r="E105" s="54">
        <v>2356</v>
      </c>
      <c r="F105" s="54">
        <v>2356</v>
      </c>
      <c r="G105" s="54">
        <v>2356</v>
      </c>
    </row>
    <row r="106" spans="1:7" ht="26.25" x14ac:dyDescent="0.25">
      <c r="A106" s="114" t="s">
        <v>181</v>
      </c>
      <c r="B106" s="105" t="s">
        <v>182</v>
      </c>
      <c r="C106" s="85">
        <f t="shared" ref="C106:G110" si="11">C107</f>
        <v>100</v>
      </c>
      <c r="D106" s="85">
        <f t="shared" si="11"/>
        <v>0</v>
      </c>
      <c r="E106" s="85">
        <f t="shared" si="11"/>
        <v>0</v>
      </c>
      <c r="F106" s="85">
        <f t="shared" si="11"/>
        <v>0</v>
      </c>
      <c r="G106" s="85">
        <f t="shared" si="11"/>
        <v>0</v>
      </c>
    </row>
    <row r="107" spans="1:7" x14ac:dyDescent="0.25">
      <c r="A107" s="128" t="s">
        <v>122</v>
      </c>
      <c r="B107" s="129" t="s">
        <v>123</v>
      </c>
      <c r="C107" s="88">
        <f t="shared" si="11"/>
        <v>100</v>
      </c>
      <c r="D107" s="88">
        <f t="shared" si="11"/>
        <v>0</v>
      </c>
      <c r="E107" s="88">
        <f t="shared" si="11"/>
        <v>0</v>
      </c>
      <c r="F107" s="88">
        <f t="shared" si="11"/>
        <v>0</v>
      </c>
      <c r="G107" s="88">
        <f t="shared" si="11"/>
        <v>0</v>
      </c>
    </row>
    <row r="108" spans="1:7" x14ac:dyDescent="0.25">
      <c r="A108" s="108">
        <v>3</v>
      </c>
      <c r="B108" s="130" t="s">
        <v>112</v>
      </c>
      <c r="C108" s="91">
        <f t="shared" si="11"/>
        <v>100</v>
      </c>
      <c r="D108" s="91">
        <f t="shared" si="11"/>
        <v>0</v>
      </c>
      <c r="E108" s="91">
        <f t="shared" si="11"/>
        <v>0</v>
      </c>
      <c r="F108" s="91">
        <f t="shared" si="11"/>
        <v>0</v>
      </c>
      <c r="G108" s="91">
        <f t="shared" si="11"/>
        <v>0</v>
      </c>
    </row>
    <row r="109" spans="1:7" x14ac:dyDescent="0.25">
      <c r="A109" s="110">
        <v>32</v>
      </c>
      <c r="B109" s="131" t="s">
        <v>48</v>
      </c>
      <c r="C109" s="94">
        <f t="shared" si="11"/>
        <v>100</v>
      </c>
      <c r="D109" s="94">
        <f t="shared" si="11"/>
        <v>0</v>
      </c>
      <c r="E109" s="94">
        <f t="shared" si="11"/>
        <v>0</v>
      </c>
      <c r="F109" s="94">
        <f t="shared" si="11"/>
        <v>0</v>
      </c>
      <c r="G109" s="94">
        <f t="shared" si="11"/>
        <v>0</v>
      </c>
    </row>
    <row r="110" spans="1:7" hidden="1" x14ac:dyDescent="0.25">
      <c r="A110" s="112">
        <v>323</v>
      </c>
      <c r="B110" s="132" t="s">
        <v>148</v>
      </c>
      <c r="C110" s="52">
        <f t="shared" si="11"/>
        <v>100</v>
      </c>
      <c r="D110" s="52">
        <f t="shared" si="11"/>
        <v>0</v>
      </c>
      <c r="E110" s="52">
        <f t="shared" si="11"/>
        <v>0</v>
      </c>
      <c r="F110" s="52">
        <f t="shared" si="11"/>
        <v>0</v>
      </c>
      <c r="G110" s="52">
        <f t="shared" si="11"/>
        <v>0</v>
      </c>
    </row>
    <row r="111" spans="1:7" hidden="1" x14ac:dyDescent="0.25">
      <c r="A111" s="97">
        <v>3237</v>
      </c>
      <c r="B111" s="134" t="s">
        <v>154</v>
      </c>
      <c r="C111" s="54">
        <v>100</v>
      </c>
      <c r="D111" s="54">
        <v>0</v>
      </c>
      <c r="E111" s="54">
        <v>0</v>
      </c>
      <c r="F111" s="54">
        <v>0</v>
      </c>
      <c r="G111" s="54">
        <v>0</v>
      </c>
    </row>
    <row r="112" spans="1:7" x14ac:dyDescent="0.25">
      <c r="A112" s="144" t="s">
        <v>183</v>
      </c>
      <c r="B112" s="145" t="s">
        <v>184</v>
      </c>
      <c r="C112" s="85">
        <f t="shared" ref="C112:G116" si="12">C113</f>
        <v>531</v>
      </c>
      <c r="D112" s="85">
        <f t="shared" si="12"/>
        <v>531</v>
      </c>
      <c r="E112" s="85">
        <f t="shared" si="12"/>
        <v>531</v>
      </c>
      <c r="F112" s="85">
        <f t="shared" si="12"/>
        <v>531</v>
      </c>
      <c r="G112" s="85">
        <f t="shared" si="12"/>
        <v>531</v>
      </c>
    </row>
    <row r="113" spans="1:7" x14ac:dyDescent="0.25">
      <c r="A113" s="106" t="s">
        <v>122</v>
      </c>
      <c r="B113" s="129" t="s">
        <v>123</v>
      </c>
      <c r="C113" s="88">
        <f t="shared" si="12"/>
        <v>531</v>
      </c>
      <c r="D113" s="88">
        <f t="shared" si="12"/>
        <v>531</v>
      </c>
      <c r="E113" s="88">
        <f t="shared" si="12"/>
        <v>531</v>
      </c>
      <c r="F113" s="88">
        <f t="shared" si="12"/>
        <v>531</v>
      </c>
      <c r="G113" s="88">
        <f t="shared" si="12"/>
        <v>531</v>
      </c>
    </row>
    <row r="114" spans="1:7" x14ac:dyDescent="0.25">
      <c r="A114" s="108">
        <v>3</v>
      </c>
      <c r="B114" s="135" t="s">
        <v>112</v>
      </c>
      <c r="C114" s="91">
        <f t="shared" si="12"/>
        <v>531</v>
      </c>
      <c r="D114" s="91">
        <f t="shared" si="12"/>
        <v>531</v>
      </c>
      <c r="E114" s="91">
        <f t="shared" si="12"/>
        <v>531</v>
      </c>
      <c r="F114" s="91">
        <f t="shared" si="12"/>
        <v>531</v>
      </c>
      <c r="G114" s="91">
        <f t="shared" si="12"/>
        <v>531</v>
      </c>
    </row>
    <row r="115" spans="1:7" x14ac:dyDescent="0.25">
      <c r="A115" s="110">
        <v>32</v>
      </c>
      <c r="B115" s="111" t="s">
        <v>48</v>
      </c>
      <c r="C115" s="94">
        <f t="shared" si="12"/>
        <v>531</v>
      </c>
      <c r="D115" s="94">
        <f t="shared" si="12"/>
        <v>531</v>
      </c>
      <c r="E115" s="94">
        <f t="shared" si="12"/>
        <v>531</v>
      </c>
      <c r="F115" s="94">
        <f t="shared" si="12"/>
        <v>531</v>
      </c>
      <c r="G115" s="94">
        <f t="shared" si="12"/>
        <v>531</v>
      </c>
    </row>
    <row r="116" spans="1:7" hidden="1" x14ac:dyDescent="0.25">
      <c r="A116" s="112">
        <v>323</v>
      </c>
      <c r="B116" s="113" t="s">
        <v>148</v>
      </c>
      <c r="C116" s="52">
        <f t="shared" si="12"/>
        <v>531</v>
      </c>
      <c r="D116" s="52">
        <f t="shared" si="12"/>
        <v>531</v>
      </c>
      <c r="E116" s="52">
        <f t="shared" si="12"/>
        <v>531</v>
      </c>
      <c r="F116" s="52">
        <f t="shared" si="12"/>
        <v>531</v>
      </c>
      <c r="G116" s="52">
        <f t="shared" si="12"/>
        <v>531</v>
      </c>
    </row>
    <row r="117" spans="1:7" hidden="1" x14ac:dyDescent="0.25">
      <c r="A117" s="97">
        <v>3237</v>
      </c>
      <c r="B117" s="98" t="s">
        <v>154</v>
      </c>
      <c r="C117" s="54">
        <v>531</v>
      </c>
      <c r="D117" s="55">
        <v>531</v>
      </c>
      <c r="E117" s="58">
        <v>531</v>
      </c>
      <c r="F117" s="58">
        <v>531</v>
      </c>
      <c r="G117" s="58">
        <v>531</v>
      </c>
    </row>
    <row r="118" spans="1:7" ht="51" x14ac:dyDescent="0.25">
      <c r="A118" s="146" t="s">
        <v>185</v>
      </c>
      <c r="B118" s="146" t="s">
        <v>186</v>
      </c>
      <c r="C118" s="85">
        <f>C119+C132</f>
        <v>47340.08</v>
      </c>
      <c r="D118" s="85">
        <f>D119+D132</f>
        <v>0</v>
      </c>
      <c r="E118" s="85">
        <f>E119+E132</f>
        <v>0</v>
      </c>
      <c r="F118" s="85">
        <f>F119+F132</f>
        <v>0</v>
      </c>
      <c r="G118" s="85">
        <f>G119+G132</f>
        <v>0</v>
      </c>
    </row>
    <row r="119" spans="1:7" x14ac:dyDescent="0.25">
      <c r="A119" s="106" t="s">
        <v>122</v>
      </c>
      <c r="B119" s="129" t="s">
        <v>123</v>
      </c>
      <c r="C119" s="88">
        <f>C120</f>
        <v>7101.01</v>
      </c>
      <c r="D119" s="88">
        <f>D120</f>
        <v>0</v>
      </c>
      <c r="E119" s="88">
        <f>E120</f>
        <v>0</v>
      </c>
      <c r="F119" s="88">
        <f>F120</f>
        <v>0</v>
      </c>
      <c r="G119" s="88">
        <f>G120</f>
        <v>0</v>
      </c>
    </row>
    <row r="120" spans="1:7" x14ac:dyDescent="0.25">
      <c r="A120" s="89">
        <v>3</v>
      </c>
      <c r="B120" s="90" t="s">
        <v>112</v>
      </c>
      <c r="C120" s="91">
        <f>C121+C128</f>
        <v>7101.01</v>
      </c>
      <c r="D120" s="91">
        <f>D121+D128</f>
        <v>0</v>
      </c>
      <c r="E120" s="91">
        <f>E121+E128</f>
        <v>0</v>
      </c>
      <c r="F120" s="91">
        <f>F121+F128</f>
        <v>0</v>
      </c>
      <c r="G120" s="91">
        <f>G121+G128</f>
        <v>0</v>
      </c>
    </row>
    <row r="121" spans="1:7" x14ac:dyDescent="0.25">
      <c r="A121" s="110">
        <v>31</v>
      </c>
      <c r="B121" s="111" t="s">
        <v>47</v>
      </c>
      <c r="C121" s="94">
        <f>C122+C124+C126</f>
        <v>6559.6</v>
      </c>
      <c r="D121" s="94">
        <f>D122+D124+D126</f>
        <v>0</v>
      </c>
      <c r="E121" s="94">
        <f>E122+E124+E126</f>
        <v>0</v>
      </c>
      <c r="F121" s="94">
        <f>F122+F124+F126</f>
        <v>0</v>
      </c>
      <c r="G121" s="94">
        <f>G122+G124+G126</f>
        <v>0</v>
      </c>
    </row>
    <row r="122" spans="1:7" hidden="1" x14ac:dyDescent="0.25">
      <c r="A122" s="112">
        <v>311</v>
      </c>
      <c r="B122" s="113" t="s">
        <v>187</v>
      </c>
      <c r="C122" s="52">
        <f>C123</f>
        <v>5218.54</v>
      </c>
      <c r="D122" s="52">
        <f>D123</f>
        <v>0</v>
      </c>
      <c r="E122" s="52">
        <f>E123</f>
        <v>0</v>
      </c>
      <c r="F122" s="52">
        <f>F123</f>
        <v>0</v>
      </c>
      <c r="G122" s="52">
        <f>G123</f>
        <v>0</v>
      </c>
    </row>
    <row r="123" spans="1:7" hidden="1" x14ac:dyDescent="0.25">
      <c r="A123" s="97">
        <v>3111</v>
      </c>
      <c r="B123" s="98" t="s">
        <v>188</v>
      </c>
      <c r="C123" s="54">
        <v>5218.54</v>
      </c>
      <c r="D123" s="55">
        <v>0</v>
      </c>
      <c r="E123" s="55">
        <v>0</v>
      </c>
      <c r="F123" s="55">
        <v>0</v>
      </c>
      <c r="G123" s="55">
        <v>0</v>
      </c>
    </row>
    <row r="124" spans="1:7" hidden="1" x14ac:dyDescent="0.25">
      <c r="A124" s="112">
        <v>312</v>
      </c>
      <c r="B124" s="113" t="s">
        <v>189</v>
      </c>
      <c r="C124" s="52">
        <f>C125</f>
        <v>480</v>
      </c>
      <c r="D124" s="52">
        <f>D125</f>
        <v>0</v>
      </c>
      <c r="E124" s="52">
        <f>E125</f>
        <v>0</v>
      </c>
      <c r="F124" s="52">
        <f>F125</f>
        <v>0</v>
      </c>
      <c r="G124" s="52">
        <f>G125</f>
        <v>0</v>
      </c>
    </row>
    <row r="125" spans="1:7" hidden="1" x14ac:dyDescent="0.25">
      <c r="A125" s="97">
        <v>3121</v>
      </c>
      <c r="B125" s="98" t="s">
        <v>189</v>
      </c>
      <c r="C125" s="54">
        <v>480</v>
      </c>
      <c r="D125" s="55">
        <v>0</v>
      </c>
      <c r="E125" s="55">
        <v>0</v>
      </c>
      <c r="F125" s="55">
        <v>0</v>
      </c>
      <c r="G125" s="55">
        <v>0</v>
      </c>
    </row>
    <row r="126" spans="1:7" hidden="1" x14ac:dyDescent="0.25">
      <c r="A126" s="112">
        <v>313</v>
      </c>
      <c r="B126" s="113" t="s">
        <v>190</v>
      </c>
      <c r="C126" s="52">
        <f>C127</f>
        <v>861.06</v>
      </c>
      <c r="D126" s="52">
        <f>D127</f>
        <v>0</v>
      </c>
      <c r="E126" s="52">
        <f>E127</f>
        <v>0</v>
      </c>
      <c r="F126" s="52">
        <f>F127</f>
        <v>0</v>
      </c>
      <c r="G126" s="52">
        <f>G127</f>
        <v>0</v>
      </c>
    </row>
    <row r="127" spans="1:7" ht="26.25" hidden="1" x14ac:dyDescent="0.25">
      <c r="A127" s="97">
        <v>3132</v>
      </c>
      <c r="B127" s="98" t="s">
        <v>191</v>
      </c>
      <c r="C127" s="54">
        <v>861.06</v>
      </c>
      <c r="D127" s="55">
        <v>0</v>
      </c>
      <c r="E127" s="55">
        <v>0</v>
      </c>
      <c r="F127" s="55">
        <v>0</v>
      </c>
      <c r="G127" s="55">
        <v>0</v>
      </c>
    </row>
    <row r="128" spans="1:7" x14ac:dyDescent="0.25">
      <c r="A128" s="110">
        <v>32</v>
      </c>
      <c r="B128" s="111" t="s">
        <v>48</v>
      </c>
      <c r="C128" s="94">
        <f>C129</f>
        <v>541.41000000000008</v>
      </c>
      <c r="D128" s="94">
        <f>D129</f>
        <v>0</v>
      </c>
      <c r="E128" s="94">
        <f>E129</f>
        <v>0</v>
      </c>
      <c r="F128" s="94">
        <f>F129</f>
        <v>0</v>
      </c>
      <c r="G128" s="94">
        <f>G129</f>
        <v>0</v>
      </c>
    </row>
    <row r="129" spans="1:7" hidden="1" x14ac:dyDescent="0.25">
      <c r="A129" s="112">
        <v>321</v>
      </c>
      <c r="B129" s="113" t="s">
        <v>141</v>
      </c>
      <c r="C129" s="52">
        <f>SUM(C130:C131)</f>
        <v>541.41000000000008</v>
      </c>
      <c r="D129" s="52">
        <f>SUM(D130:D131)</f>
        <v>0</v>
      </c>
      <c r="E129" s="52">
        <f>SUM(E130:E131)</f>
        <v>0</v>
      </c>
      <c r="F129" s="52">
        <f>SUM(F130:F131)</f>
        <v>0</v>
      </c>
      <c r="G129" s="52">
        <f>SUM(G130:G131)</f>
        <v>0</v>
      </c>
    </row>
    <row r="130" spans="1:7" hidden="1" x14ac:dyDescent="0.25">
      <c r="A130" s="97">
        <v>3211</v>
      </c>
      <c r="B130" s="98" t="s">
        <v>142</v>
      </c>
      <c r="C130" s="54">
        <v>40.5</v>
      </c>
      <c r="D130" s="54">
        <v>0</v>
      </c>
      <c r="E130" s="54">
        <v>0</v>
      </c>
      <c r="F130" s="55">
        <v>0</v>
      </c>
      <c r="G130" s="55">
        <v>0</v>
      </c>
    </row>
    <row r="131" spans="1:7" ht="26.25" hidden="1" x14ac:dyDescent="0.25">
      <c r="A131" s="97">
        <v>3212</v>
      </c>
      <c r="B131" s="98" t="s">
        <v>192</v>
      </c>
      <c r="C131" s="54">
        <v>500.91</v>
      </c>
      <c r="D131" s="55">
        <v>0</v>
      </c>
      <c r="E131" s="55">
        <v>0</v>
      </c>
      <c r="F131" s="55">
        <v>0</v>
      </c>
      <c r="G131" s="55">
        <v>0</v>
      </c>
    </row>
    <row r="132" spans="1:7" x14ac:dyDescent="0.25">
      <c r="A132" s="106" t="s">
        <v>193</v>
      </c>
      <c r="B132" s="107" t="s">
        <v>194</v>
      </c>
      <c r="C132" s="88">
        <f>C133</f>
        <v>40239.07</v>
      </c>
      <c r="D132" s="88">
        <f>D133</f>
        <v>0</v>
      </c>
      <c r="E132" s="88">
        <f>E133</f>
        <v>0</v>
      </c>
      <c r="F132" s="88">
        <f>F133</f>
        <v>0</v>
      </c>
      <c r="G132" s="88">
        <f>G133</f>
        <v>0</v>
      </c>
    </row>
    <row r="133" spans="1:7" x14ac:dyDescent="0.25">
      <c r="A133" s="89">
        <v>3</v>
      </c>
      <c r="B133" s="90" t="s">
        <v>112</v>
      </c>
      <c r="C133" s="91">
        <f>C134+C141</f>
        <v>40239.07</v>
      </c>
      <c r="D133" s="91">
        <f>D134+D141</f>
        <v>0</v>
      </c>
      <c r="E133" s="91">
        <f>E134+E141</f>
        <v>0</v>
      </c>
      <c r="F133" s="91">
        <f>F134+F141</f>
        <v>0</v>
      </c>
      <c r="G133" s="91">
        <f>G134+G141</f>
        <v>0</v>
      </c>
    </row>
    <row r="134" spans="1:7" x14ac:dyDescent="0.25">
      <c r="A134" s="110">
        <v>31</v>
      </c>
      <c r="B134" s="111" t="s">
        <v>47</v>
      </c>
      <c r="C134" s="94">
        <f>C135+C137+C139</f>
        <v>37171.1</v>
      </c>
      <c r="D134" s="94">
        <f>D135+D137+D139</f>
        <v>0</v>
      </c>
      <c r="E134" s="94">
        <f>E135+E137+E139</f>
        <v>0</v>
      </c>
      <c r="F134" s="94">
        <f>F135+F137+F139</f>
        <v>0</v>
      </c>
      <c r="G134" s="94">
        <f>G135+G137+G139</f>
        <v>0</v>
      </c>
    </row>
    <row r="135" spans="1:7" hidden="1" x14ac:dyDescent="0.25">
      <c r="A135" s="112">
        <v>311</v>
      </c>
      <c r="B135" s="113" t="s">
        <v>187</v>
      </c>
      <c r="C135" s="52">
        <f>C136</f>
        <v>29571.74</v>
      </c>
      <c r="D135" s="52">
        <f>D136</f>
        <v>0</v>
      </c>
      <c r="E135" s="52">
        <f>E136</f>
        <v>0</v>
      </c>
      <c r="F135" s="52">
        <f>F136</f>
        <v>0</v>
      </c>
      <c r="G135" s="52">
        <f>G136</f>
        <v>0</v>
      </c>
    </row>
    <row r="136" spans="1:7" hidden="1" x14ac:dyDescent="0.25">
      <c r="A136" s="97">
        <v>3111</v>
      </c>
      <c r="B136" s="98" t="s">
        <v>188</v>
      </c>
      <c r="C136" s="54">
        <v>29571.74</v>
      </c>
      <c r="D136" s="55">
        <v>0</v>
      </c>
      <c r="E136" s="55">
        <v>0</v>
      </c>
      <c r="F136" s="55">
        <v>0</v>
      </c>
      <c r="G136" s="55">
        <v>0</v>
      </c>
    </row>
    <row r="137" spans="1:7" hidden="1" x14ac:dyDescent="0.25">
      <c r="A137" s="112">
        <v>312</v>
      </c>
      <c r="B137" s="113" t="s">
        <v>189</v>
      </c>
      <c r="C137" s="52">
        <f>C138</f>
        <v>2720</v>
      </c>
      <c r="D137" s="52">
        <f>D138</f>
        <v>0</v>
      </c>
      <c r="E137" s="52">
        <f>E138</f>
        <v>0</v>
      </c>
      <c r="F137" s="52">
        <f>F138</f>
        <v>0</v>
      </c>
      <c r="G137" s="52">
        <f>G138</f>
        <v>0</v>
      </c>
    </row>
    <row r="138" spans="1:7" hidden="1" x14ac:dyDescent="0.25">
      <c r="A138" s="97">
        <v>3121</v>
      </c>
      <c r="B138" s="98" t="s">
        <v>189</v>
      </c>
      <c r="C138" s="54">
        <v>2720</v>
      </c>
      <c r="D138" s="55">
        <v>0</v>
      </c>
      <c r="E138" s="55">
        <v>0</v>
      </c>
      <c r="F138" s="55">
        <v>0</v>
      </c>
      <c r="G138" s="55">
        <v>0</v>
      </c>
    </row>
    <row r="139" spans="1:7" hidden="1" x14ac:dyDescent="0.25">
      <c r="A139" s="112">
        <v>313</v>
      </c>
      <c r="B139" s="113" t="s">
        <v>190</v>
      </c>
      <c r="C139" s="52">
        <f>C140</f>
        <v>4879.3599999999997</v>
      </c>
      <c r="D139" s="52">
        <f>D140</f>
        <v>0</v>
      </c>
      <c r="E139" s="52">
        <f>E140</f>
        <v>0</v>
      </c>
      <c r="F139" s="52">
        <f>F140</f>
        <v>0</v>
      </c>
      <c r="G139" s="52">
        <f>G140</f>
        <v>0</v>
      </c>
    </row>
    <row r="140" spans="1:7" ht="26.25" hidden="1" x14ac:dyDescent="0.25">
      <c r="A140" s="97">
        <v>3132</v>
      </c>
      <c r="B140" s="98" t="s">
        <v>191</v>
      </c>
      <c r="C140" s="54">
        <v>4879.3599999999997</v>
      </c>
      <c r="D140" s="55">
        <v>0</v>
      </c>
      <c r="E140" s="55">
        <v>0</v>
      </c>
      <c r="F140" s="55">
        <v>0</v>
      </c>
      <c r="G140" s="55">
        <v>0</v>
      </c>
    </row>
    <row r="141" spans="1:7" x14ac:dyDescent="0.25">
      <c r="A141" s="110">
        <v>32</v>
      </c>
      <c r="B141" s="111" t="s">
        <v>48</v>
      </c>
      <c r="C141" s="94">
        <f>C142</f>
        <v>3067.97</v>
      </c>
      <c r="D141" s="94">
        <f>D142</f>
        <v>0</v>
      </c>
      <c r="E141" s="94">
        <f>E142</f>
        <v>0</v>
      </c>
      <c r="F141" s="94">
        <f>F142</f>
        <v>0</v>
      </c>
      <c r="G141" s="94">
        <f>G142</f>
        <v>0</v>
      </c>
    </row>
    <row r="142" spans="1:7" hidden="1" x14ac:dyDescent="0.25">
      <c r="A142" s="112">
        <v>321</v>
      </c>
      <c r="B142" s="113" t="s">
        <v>141</v>
      </c>
      <c r="C142" s="52">
        <f>SUM(C143:C144)</f>
        <v>3067.97</v>
      </c>
      <c r="D142" s="52">
        <f>SUM(D143:D144)</f>
        <v>0</v>
      </c>
      <c r="E142" s="52">
        <f>SUM(E143:E144)</f>
        <v>0</v>
      </c>
      <c r="F142" s="52">
        <f>SUM(F143:F144)</f>
        <v>0</v>
      </c>
      <c r="G142" s="52">
        <f>SUM(G143:G144)</f>
        <v>0</v>
      </c>
    </row>
    <row r="143" spans="1:7" hidden="1" x14ac:dyDescent="0.25">
      <c r="A143" s="97">
        <v>3211</v>
      </c>
      <c r="B143" s="98" t="s">
        <v>142</v>
      </c>
      <c r="C143" s="54">
        <v>229.5</v>
      </c>
      <c r="D143" s="55">
        <v>0</v>
      </c>
      <c r="E143" s="55">
        <v>0</v>
      </c>
      <c r="F143" s="55">
        <v>0</v>
      </c>
      <c r="G143" s="55">
        <v>0</v>
      </c>
    </row>
    <row r="144" spans="1:7" ht="26.25" hidden="1" x14ac:dyDescent="0.25">
      <c r="A144" s="97">
        <v>3212</v>
      </c>
      <c r="B144" s="98" t="s">
        <v>192</v>
      </c>
      <c r="C144" s="54">
        <v>2838.47</v>
      </c>
      <c r="D144" s="55">
        <v>0</v>
      </c>
      <c r="E144" s="55">
        <v>0</v>
      </c>
      <c r="F144" s="55">
        <v>0</v>
      </c>
      <c r="G144" s="55">
        <v>0</v>
      </c>
    </row>
    <row r="145" spans="1:7" ht="51" x14ac:dyDescent="0.25">
      <c r="A145" s="146" t="s">
        <v>195</v>
      </c>
      <c r="B145" s="146" t="s">
        <v>196</v>
      </c>
      <c r="C145" s="85">
        <f>C146+C163</f>
        <v>32718.97</v>
      </c>
      <c r="D145" s="85">
        <f>D146+D163</f>
        <v>110198.69</v>
      </c>
      <c r="E145" s="85">
        <f>E146+E163+E180</f>
        <v>232020</v>
      </c>
      <c r="F145" s="85">
        <f>F146+F163+F180</f>
        <v>232020</v>
      </c>
      <c r="G145" s="85">
        <f>G146+G163+G180</f>
        <v>232020</v>
      </c>
    </row>
    <row r="146" spans="1:7" x14ac:dyDescent="0.25">
      <c r="A146" s="106" t="s">
        <v>122</v>
      </c>
      <c r="B146" s="129" t="s">
        <v>123</v>
      </c>
      <c r="C146" s="88">
        <f>C147</f>
        <v>8506.93</v>
      </c>
      <c r="D146" s="88">
        <f>D147</f>
        <v>28651.67</v>
      </c>
      <c r="E146" s="88">
        <f>E147</f>
        <v>60330</v>
      </c>
      <c r="F146" s="88">
        <f>F147</f>
        <v>60330</v>
      </c>
      <c r="G146" s="88">
        <f>G147</f>
        <v>60330</v>
      </c>
    </row>
    <row r="147" spans="1:7" x14ac:dyDescent="0.25">
      <c r="A147" s="89">
        <v>3</v>
      </c>
      <c r="B147" s="90" t="s">
        <v>112</v>
      </c>
      <c r="C147" s="91">
        <f>C148+C155</f>
        <v>8506.93</v>
      </c>
      <c r="D147" s="91">
        <f>D148+D155</f>
        <v>28651.67</v>
      </c>
      <c r="E147" s="91">
        <f>E148+E155</f>
        <v>60330</v>
      </c>
      <c r="F147" s="91">
        <f>F148+F155</f>
        <v>60330</v>
      </c>
      <c r="G147" s="91">
        <f>G148+G155</f>
        <v>60330</v>
      </c>
    </row>
    <row r="148" spans="1:7" x14ac:dyDescent="0.25">
      <c r="A148" s="110">
        <v>31</v>
      </c>
      <c r="B148" s="111" t="s">
        <v>47</v>
      </c>
      <c r="C148" s="94">
        <f>C149+C151+C153</f>
        <v>8039.7800000000007</v>
      </c>
      <c r="D148" s="94">
        <f>D149+D151+D153</f>
        <v>27467.41</v>
      </c>
      <c r="E148" s="94">
        <f>E149+E151+E153</f>
        <v>57410</v>
      </c>
      <c r="F148" s="94">
        <f>F149+F151+F153</f>
        <v>57410</v>
      </c>
      <c r="G148" s="94">
        <f>G149+G151+G153</f>
        <v>57410</v>
      </c>
    </row>
    <row r="149" spans="1:7" hidden="1" x14ac:dyDescent="0.25">
      <c r="A149" s="112">
        <v>311</v>
      </c>
      <c r="B149" s="113" t="s">
        <v>187</v>
      </c>
      <c r="C149" s="52">
        <f>C150</f>
        <v>6053.02</v>
      </c>
      <c r="D149" s="52">
        <f>D150</f>
        <v>22505.85</v>
      </c>
      <c r="E149" s="52">
        <f>E150</f>
        <v>46650</v>
      </c>
      <c r="F149" s="52">
        <f>F150</f>
        <v>46650</v>
      </c>
      <c r="G149" s="52">
        <f>G150</f>
        <v>46650</v>
      </c>
    </row>
    <row r="150" spans="1:7" hidden="1" x14ac:dyDescent="0.25">
      <c r="A150" s="97">
        <v>3111</v>
      </c>
      <c r="B150" s="98" t="s">
        <v>188</v>
      </c>
      <c r="C150" s="54">
        <v>6053.02</v>
      </c>
      <c r="D150" s="55">
        <v>22505.85</v>
      </c>
      <c r="E150" s="55">
        <v>46650</v>
      </c>
      <c r="F150" s="55">
        <v>46650</v>
      </c>
      <c r="G150" s="55">
        <v>46650</v>
      </c>
    </row>
    <row r="151" spans="1:7" hidden="1" x14ac:dyDescent="0.25">
      <c r="A151" s="112">
        <v>312</v>
      </c>
      <c r="B151" s="113" t="s">
        <v>189</v>
      </c>
      <c r="C151" s="52">
        <f>C152</f>
        <v>988</v>
      </c>
      <c r="D151" s="52">
        <f>D152</f>
        <v>1248</v>
      </c>
      <c r="E151" s="52">
        <f>E152</f>
        <v>3050</v>
      </c>
      <c r="F151" s="52">
        <f>F152</f>
        <v>3050</v>
      </c>
      <c r="G151" s="52">
        <f>G152</f>
        <v>3050</v>
      </c>
    </row>
    <row r="152" spans="1:7" hidden="1" x14ac:dyDescent="0.25">
      <c r="A152" s="97">
        <v>3121</v>
      </c>
      <c r="B152" s="98" t="s">
        <v>189</v>
      </c>
      <c r="C152" s="54">
        <v>988</v>
      </c>
      <c r="D152" s="55">
        <v>1248</v>
      </c>
      <c r="E152" s="55">
        <v>3050</v>
      </c>
      <c r="F152" s="55">
        <v>3050</v>
      </c>
      <c r="G152" s="55">
        <v>3050</v>
      </c>
    </row>
    <row r="153" spans="1:7" hidden="1" x14ac:dyDescent="0.25">
      <c r="A153" s="112">
        <v>313</v>
      </c>
      <c r="B153" s="113" t="s">
        <v>190</v>
      </c>
      <c r="C153" s="52">
        <f>C154</f>
        <v>998.76</v>
      </c>
      <c r="D153" s="52">
        <f>D154</f>
        <v>3713.56</v>
      </c>
      <c r="E153" s="52">
        <f>E154</f>
        <v>7710</v>
      </c>
      <c r="F153" s="52">
        <f>F154</f>
        <v>7710</v>
      </c>
      <c r="G153" s="52">
        <f>G154</f>
        <v>7710</v>
      </c>
    </row>
    <row r="154" spans="1:7" ht="26.25" hidden="1" x14ac:dyDescent="0.25">
      <c r="A154" s="97">
        <v>3132</v>
      </c>
      <c r="B154" s="98" t="s">
        <v>191</v>
      </c>
      <c r="C154" s="54">
        <v>998.76</v>
      </c>
      <c r="D154" s="55">
        <v>3713.56</v>
      </c>
      <c r="E154" s="55">
        <v>7710</v>
      </c>
      <c r="F154" s="55">
        <v>7710</v>
      </c>
      <c r="G154" s="55">
        <v>7710</v>
      </c>
    </row>
    <row r="155" spans="1:7" x14ac:dyDescent="0.25">
      <c r="A155" s="110">
        <v>32</v>
      </c>
      <c r="B155" s="111" t="s">
        <v>48</v>
      </c>
      <c r="C155" s="94">
        <f>C156+C160</f>
        <v>467.15</v>
      </c>
      <c r="D155" s="94">
        <f>D156+D160</f>
        <v>1184.26</v>
      </c>
      <c r="E155" s="94">
        <f>E156+E160</f>
        <v>2920</v>
      </c>
      <c r="F155" s="94">
        <f>F156+F160</f>
        <v>2920</v>
      </c>
      <c r="G155" s="94">
        <f>G156+G160</f>
        <v>2920</v>
      </c>
    </row>
    <row r="156" spans="1:7" hidden="1" x14ac:dyDescent="0.25">
      <c r="A156" s="112">
        <v>321</v>
      </c>
      <c r="B156" s="113" t="s">
        <v>141</v>
      </c>
      <c r="C156" s="52">
        <f>SUM(C157:C159)</f>
        <v>467.15</v>
      </c>
      <c r="D156" s="52">
        <f>SUM(D157:D159)</f>
        <v>1184.26</v>
      </c>
      <c r="E156" s="52">
        <f>SUM(E157:E159)</f>
        <v>2580</v>
      </c>
      <c r="F156" s="52">
        <f>SUM(F157:F159)</f>
        <v>2580</v>
      </c>
      <c r="G156" s="52">
        <f>SUM(G157:G159)</f>
        <v>2580</v>
      </c>
    </row>
    <row r="157" spans="1:7" hidden="1" x14ac:dyDescent="0.25">
      <c r="A157" s="97">
        <v>3211</v>
      </c>
      <c r="B157" s="98" t="s">
        <v>142</v>
      </c>
      <c r="C157" s="54">
        <v>23.4</v>
      </c>
      <c r="D157" s="54">
        <v>85.8</v>
      </c>
      <c r="E157" s="54">
        <v>210</v>
      </c>
      <c r="F157" s="54">
        <v>210</v>
      </c>
      <c r="G157" s="54">
        <v>210</v>
      </c>
    </row>
    <row r="158" spans="1:7" ht="26.25" hidden="1" x14ac:dyDescent="0.25">
      <c r="A158" s="97">
        <v>3212</v>
      </c>
      <c r="B158" s="98" t="s">
        <v>192</v>
      </c>
      <c r="C158" s="54">
        <v>443.75</v>
      </c>
      <c r="D158" s="55">
        <v>1098.46</v>
      </c>
      <c r="E158" s="55">
        <v>2030</v>
      </c>
      <c r="F158" s="55">
        <v>2030</v>
      </c>
      <c r="G158" s="55">
        <v>2030</v>
      </c>
    </row>
    <row r="159" spans="1:7" hidden="1" x14ac:dyDescent="0.25">
      <c r="A159" s="97">
        <v>3213</v>
      </c>
      <c r="B159" s="98" t="s">
        <v>143</v>
      </c>
      <c r="C159" s="54">
        <v>0</v>
      </c>
      <c r="D159" s="54">
        <v>0</v>
      </c>
      <c r="E159" s="54">
        <v>340</v>
      </c>
      <c r="F159" s="54">
        <v>340</v>
      </c>
      <c r="G159" s="54">
        <v>340</v>
      </c>
    </row>
    <row r="160" spans="1:7" hidden="1" x14ac:dyDescent="0.25">
      <c r="A160" s="112">
        <v>323</v>
      </c>
      <c r="B160" s="113" t="s">
        <v>148</v>
      </c>
      <c r="C160" s="52">
        <f>SUM(C161:C162)</f>
        <v>0</v>
      </c>
      <c r="D160" s="52">
        <f>SUM(D161:D162)</f>
        <v>0</v>
      </c>
      <c r="E160" s="52">
        <f>SUM(E161:E162)</f>
        <v>340</v>
      </c>
      <c r="F160" s="52">
        <f>SUM(F161:F162)</f>
        <v>340</v>
      </c>
      <c r="G160" s="52">
        <f>SUM(G161:G162)</f>
        <v>340</v>
      </c>
    </row>
    <row r="161" spans="1:7" hidden="1" x14ac:dyDescent="0.25">
      <c r="A161" s="97">
        <v>3236</v>
      </c>
      <c r="B161" s="98" t="s">
        <v>153</v>
      </c>
      <c r="C161" s="54">
        <v>0</v>
      </c>
      <c r="D161" s="54">
        <v>0</v>
      </c>
      <c r="E161" s="54">
        <v>340</v>
      </c>
      <c r="F161" s="54">
        <v>340</v>
      </c>
      <c r="G161" s="54">
        <v>340</v>
      </c>
    </row>
    <row r="162" spans="1:7" hidden="1" x14ac:dyDescent="0.25">
      <c r="A162" s="97">
        <v>3237</v>
      </c>
      <c r="B162" s="98" t="s">
        <v>154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</row>
    <row r="163" spans="1:7" x14ac:dyDescent="0.25">
      <c r="A163" s="106" t="s">
        <v>197</v>
      </c>
      <c r="B163" s="107" t="s">
        <v>198</v>
      </c>
      <c r="C163" s="88">
        <f>C164</f>
        <v>24212.04</v>
      </c>
      <c r="D163" s="88">
        <f>D164</f>
        <v>81547.02</v>
      </c>
      <c r="E163" s="88">
        <f>E164</f>
        <v>145910</v>
      </c>
      <c r="F163" s="88">
        <f>F164</f>
        <v>145910</v>
      </c>
      <c r="G163" s="88">
        <f>G164</f>
        <v>145910</v>
      </c>
    </row>
    <row r="164" spans="1:7" x14ac:dyDescent="0.25">
      <c r="A164" s="89">
        <v>3</v>
      </c>
      <c r="B164" s="90" t="s">
        <v>112</v>
      </c>
      <c r="C164" s="91">
        <f>C165+C172</f>
        <v>24212.04</v>
      </c>
      <c r="D164" s="91">
        <f>D165+D172</f>
        <v>81547.02</v>
      </c>
      <c r="E164" s="91">
        <f>E165+E172</f>
        <v>145910</v>
      </c>
      <c r="F164" s="91">
        <f>F165+F172</f>
        <v>145910</v>
      </c>
      <c r="G164" s="91">
        <f>G165+G172</f>
        <v>145910</v>
      </c>
    </row>
    <row r="165" spans="1:7" x14ac:dyDescent="0.25">
      <c r="A165" s="110">
        <v>31</v>
      </c>
      <c r="B165" s="111" t="s">
        <v>47</v>
      </c>
      <c r="C165" s="94">
        <f>C166+C168+C170</f>
        <v>22882.48</v>
      </c>
      <c r="D165" s="94">
        <f>D166+D168+D170</f>
        <v>78176.44</v>
      </c>
      <c r="E165" s="94">
        <f>E166+E168+E170</f>
        <v>138860</v>
      </c>
      <c r="F165" s="94">
        <f>F166+F168+F170</f>
        <v>138860</v>
      </c>
      <c r="G165" s="94">
        <f>G166+G168+G170</f>
        <v>138860</v>
      </c>
    </row>
    <row r="166" spans="1:7" hidden="1" x14ac:dyDescent="0.25">
      <c r="A166" s="112">
        <v>311</v>
      </c>
      <c r="B166" s="113" t="s">
        <v>187</v>
      </c>
      <c r="C166" s="52">
        <f>C167</f>
        <v>17227.84</v>
      </c>
      <c r="D166" s="52">
        <f>D167</f>
        <v>64055.11</v>
      </c>
      <c r="E166" s="52">
        <f>E167</f>
        <v>112850</v>
      </c>
      <c r="F166" s="52">
        <f>F167</f>
        <v>112850</v>
      </c>
      <c r="G166" s="52">
        <f>G167</f>
        <v>112850</v>
      </c>
    </row>
    <row r="167" spans="1:7" hidden="1" x14ac:dyDescent="0.25">
      <c r="A167" s="97">
        <v>3111</v>
      </c>
      <c r="B167" s="98" t="s">
        <v>188</v>
      </c>
      <c r="C167" s="54">
        <v>17227.84</v>
      </c>
      <c r="D167" s="55">
        <v>64055.11</v>
      </c>
      <c r="E167" s="55">
        <v>112850</v>
      </c>
      <c r="F167" s="55">
        <v>112850</v>
      </c>
      <c r="G167" s="55">
        <v>112850</v>
      </c>
    </row>
    <row r="168" spans="1:7" hidden="1" x14ac:dyDescent="0.25">
      <c r="A168" s="112">
        <v>312</v>
      </c>
      <c r="B168" s="113" t="s">
        <v>189</v>
      </c>
      <c r="C168" s="52">
        <f>C169</f>
        <v>2812</v>
      </c>
      <c r="D168" s="52">
        <f>D169</f>
        <v>3552</v>
      </c>
      <c r="E168" s="52">
        <f>E169</f>
        <v>7360</v>
      </c>
      <c r="F168" s="52">
        <f>F169</f>
        <v>7360</v>
      </c>
      <c r="G168" s="52">
        <f>G169</f>
        <v>7360</v>
      </c>
    </row>
    <row r="169" spans="1:7" hidden="1" x14ac:dyDescent="0.25">
      <c r="A169" s="97">
        <v>3121</v>
      </c>
      <c r="B169" s="98" t="s">
        <v>189</v>
      </c>
      <c r="C169" s="54">
        <v>2812</v>
      </c>
      <c r="D169" s="55">
        <v>3552</v>
      </c>
      <c r="E169" s="55">
        <v>7360</v>
      </c>
      <c r="F169" s="55">
        <v>7360</v>
      </c>
      <c r="G169" s="55">
        <v>7360</v>
      </c>
    </row>
    <row r="170" spans="1:7" hidden="1" x14ac:dyDescent="0.25">
      <c r="A170" s="112">
        <v>313</v>
      </c>
      <c r="B170" s="113" t="s">
        <v>190</v>
      </c>
      <c r="C170" s="52">
        <f>C171</f>
        <v>2842.64</v>
      </c>
      <c r="D170" s="52">
        <f>D171</f>
        <v>10569.33</v>
      </c>
      <c r="E170" s="52">
        <f>E171</f>
        <v>18650</v>
      </c>
      <c r="F170" s="52">
        <f>F171</f>
        <v>18650</v>
      </c>
      <c r="G170" s="52">
        <f>G171</f>
        <v>18650</v>
      </c>
    </row>
    <row r="171" spans="1:7" ht="26.25" hidden="1" x14ac:dyDescent="0.25">
      <c r="A171" s="97">
        <v>3132</v>
      </c>
      <c r="B171" s="98" t="s">
        <v>191</v>
      </c>
      <c r="C171" s="54">
        <v>2842.64</v>
      </c>
      <c r="D171" s="55">
        <v>10569.33</v>
      </c>
      <c r="E171" s="55">
        <v>18650</v>
      </c>
      <c r="F171" s="55">
        <v>18650</v>
      </c>
      <c r="G171" s="55">
        <v>18650</v>
      </c>
    </row>
    <row r="172" spans="1:7" x14ac:dyDescent="0.25">
      <c r="A172" s="110">
        <v>32</v>
      </c>
      <c r="B172" s="111" t="s">
        <v>48</v>
      </c>
      <c r="C172" s="94">
        <f>C173+C177</f>
        <v>1329.56</v>
      </c>
      <c r="D172" s="94">
        <f>D173+D177</f>
        <v>3370.58</v>
      </c>
      <c r="E172" s="94">
        <f>E173+E177</f>
        <v>7050</v>
      </c>
      <c r="F172" s="94">
        <f>F173+F177</f>
        <v>7050</v>
      </c>
      <c r="G172" s="94">
        <f>G173+G177</f>
        <v>7050</v>
      </c>
    </row>
    <row r="173" spans="1:7" hidden="1" x14ac:dyDescent="0.25">
      <c r="A173" s="112">
        <v>321</v>
      </c>
      <c r="B173" s="113" t="s">
        <v>141</v>
      </c>
      <c r="C173" s="52">
        <f>SUM(C174:C176)</f>
        <v>1329.56</v>
      </c>
      <c r="D173" s="52">
        <f>SUM(D174:D176)</f>
        <v>3370.58</v>
      </c>
      <c r="E173" s="52">
        <f>SUM(E174:E176)</f>
        <v>6230</v>
      </c>
      <c r="F173" s="52">
        <f>SUM(F174:F176)</f>
        <v>6230</v>
      </c>
      <c r="G173" s="52">
        <f>SUM(G174:G176)</f>
        <v>6230</v>
      </c>
    </row>
    <row r="174" spans="1:7" hidden="1" x14ac:dyDescent="0.25">
      <c r="A174" s="97">
        <v>3211</v>
      </c>
      <c r="B174" s="98" t="s">
        <v>142</v>
      </c>
      <c r="C174" s="54">
        <v>66.599999999999994</v>
      </c>
      <c r="D174" s="55">
        <v>244.2</v>
      </c>
      <c r="E174" s="55">
        <v>500</v>
      </c>
      <c r="F174" s="55">
        <v>500</v>
      </c>
      <c r="G174" s="55">
        <v>500</v>
      </c>
    </row>
    <row r="175" spans="1:7" ht="26.25" hidden="1" x14ac:dyDescent="0.25">
      <c r="A175" s="97">
        <v>3212</v>
      </c>
      <c r="B175" s="98" t="s">
        <v>192</v>
      </c>
      <c r="C175" s="54">
        <v>1262.96</v>
      </c>
      <c r="D175" s="55">
        <v>3126.38</v>
      </c>
      <c r="E175" s="55">
        <v>4910</v>
      </c>
      <c r="F175" s="55">
        <v>4910</v>
      </c>
      <c r="G175" s="55">
        <v>4910</v>
      </c>
    </row>
    <row r="176" spans="1:7" hidden="1" x14ac:dyDescent="0.25">
      <c r="A176" s="97">
        <v>3213</v>
      </c>
      <c r="B176" s="98" t="s">
        <v>143</v>
      </c>
      <c r="C176" s="54">
        <v>0</v>
      </c>
      <c r="D176" s="55">
        <v>0</v>
      </c>
      <c r="E176" s="55">
        <v>820</v>
      </c>
      <c r="F176" s="55">
        <v>820</v>
      </c>
      <c r="G176" s="55">
        <v>820</v>
      </c>
    </row>
    <row r="177" spans="1:7" hidden="1" x14ac:dyDescent="0.25">
      <c r="A177" s="112">
        <v>323</v>
      </c>
      <c r="B177" s="113" t="s">
        <v>148</v>
      </c>
      <c r="C177" s="52">
        <f>SUM(C178:C179)</f>
        <v>0</v>
      </c>
      <c r="D177" s="52">
        <f>SUM(D178:D179)</f>
        <v>0</v>
      </c>
      <c r="E177" s="52">
        <f>SUM(E178:E179)</f>
        <v>820</v>
      </c>
      <c r="F177" s="52">
        <f>SUM(F178:F179)</f>
        <v>820</v>
      </c>
      <c r="G177" s="52">
        <f>SUM(G178:G179)</f>
        <v>820</v>
      </c>
    </row>
    <row r="178" spans="1:7" hidden="1" x14ac:dyDescent="0.25">
      <c r="A178" s="97">
        <v>3236</v>
      </c>
      <c r="B178" s="98" t="s">
        <v>153</v>
      </c>
      <c r="C178" s="54">
        <v>0</v>
      </c>
      <c r="D178" s="55">
        <v>0</v>
      </c>
      <c r="E178" s="55">
        <v>820</v>
      </c>
      <c r="F178" s="55">
        <v>820</v>
      </c>
      <c r="G178" s="55">
        <v>820</v>
      </c>
    </row>
    <row r="179" spans="1:7" hidden="1" x14ac:dyDescent="0.25">
      <c r="A179" s="97">
        <v>3237</v>
      </c>
      <c r="B179" s="98" t="s">
        <v>154</v>
      </c>
      <c r="C179" s="54">
        <v>0</v>
      </c>
      <c r="D179" s="55">
        <v>0</v>
      </c>
      <c r="E179" s="55">
        <v>0</v>
      </c>
      <c r="F179" s="55">
        <v>0</v>
      </c>
      <c r="G179" s="55">
        <v>0</v>
      </c>
    </row>
    <row r="180" spans="1:7" ht="26.25" x14ac:dyDescent="0.25">
      <c r="A180" s="106" t="s">
        <v>199</v>
      </c>
      <c r="B180" s="129" t="s">
        <v>200</v>
      </c>
      <c r="C180" s="88">
        <f>C181</f>
        <v>0</v>
      </c>
      <c r="D180" s="88">
        <f>D181</f>
        <v>0</v>
      </c>
      <c r="E180" s="88">
        <f>E181</f>
        <v>25780</v>
      </c>
      <c r="F180" s="88">
        <f>F181</f>
        <v>25780</v>
      </c>
      <c r="G180" s="88">
        <f>G181</f>
        <v>25780</v>
      </c>
    </row>
    <row r="181" spans="1:7" x14ac:dyDescent="0.25">
      <c r="A181" s="89">
        <v>3</v>
      </c>
      <c r="B181" s="90" t="s">
        <v>112</v>
      </c>
      <c r="C181" s="91">
        <f>C182+C189</f>
        <v>0</v>
      </c>
      <c r="D181" s="91">
        <f>D182+D189</f>
        <v>0</v>
      </c>
      <c r="E181" s="91">
        <f>E182+E189</f>
        <v>25780</v>
      </c>
      <c r="F181" s="91">
        <f>F182+F189</f>
        <v>25780</v>
      </c>
      <c r="G181" s="91">
        <f>G182+G189</f>
        <v>25780</v>
      </c>
    </row>
    <row r="182" spans="1:7" x14ac:dyDescent="0.25">
      <c r="A182" s="110">
        <v>31</v>
      </c>
      <c r="B182" s="111" t="s">
        <v>47</v>
      </c>
      <c r="C182" s="94">
        <f>C183+C185+C187</f>
        <v>0</v>
      </c>
      <c r="D182" s="94">
        <f>D183+D185+D187</f>
        <v>0</v>
      </c>
      <c r="E182" s="94">
        <f>E183+E185+E187</f>
        <v>24520</v>
      </c>
      <c r="F182" s="94">
        <f>F183+F185+F187</f>
        <v>24520</v>
      </c>
      <c r="G182" s="94">
        <f>G183+G185+G187</f>
        <v>24520</v>
      </c>
    </row>
    <row r="183" spans="1:7" hidden="1" x14ac:dyDescent="0.25">
      <c r="A183" s="112">
        <v>311</v>
      </c>
      <c r="B183" s="113" t="s">
        <v>187</v>
      </c>
      <c r="C183" s="52">
        <f>C184</f>
        <v>0</v>
      </c>
      <c r="D183" s="52">
        <f>D184</f>
        <v>0</v>
      </c>
      <c r="E183" s="52">
        <f>E184</f>
        <v>19920</v>
      </c>
      <c r="F183" s="52">
        <f>F184</f>
        <v>19920</v>
      </c>
      <c r="G183" s="52">
        <f>G184</f>
        <v>19920</v>
      </c>
    </row>
    <row r="184" spans="1:7" hidden="1" x14ac:dyDescent="0.25">
      <c r="A184" s="97">
        <v>3111</v>
      </c>
      <c r="B184" s="98" t="s">
        <v>188</v>
      </c>
      <c r="C184" s="54">
        <v>0</v>
      </c>
      <c r="D184" s="55">
        <v>0</v>
      </c>
      <c r="E184" s="55">
        <v>19920</v>
      </c>
      <c r="F184" s="55">
        <v>19920</v>
      </c>
      <c r="G184" s="55">
        <v>19920</v>
      </c>
    </row>
    <row r="185" spans="1:7" hidden="1" x14ac:dyDescent="0.25">
      <c r="A185" s="112">
        <v>312</v>
      </c>
      <c r="B185" s="113" t="s">
        <v>189</v>
      </c>
      <c r="C185" s="52">
        <f>C186</f>
        <v>0</v>
      </c>
      <c r="D185" s="52">
        <f>D186</f>
        <v>0</v>
      </c>
      <c r="E185" s="52">
        <f>E186</f>
        <v>1300</v>
      </c>
      <c r="F185" s="52">
        <f>F186</f>
        <v>1300</v>
      </c>
      <c r="G185" s="52">
        <f>G186</f>
        <v>1300</v>
      </c>
    </row>
    <row r="186" spans="1:7" hidden="1" x14ac:dyDescent="0.25">
      <c r="A186" s="97">
        <v>3121</v>
      </c>
      <c r="B186" s="98" t="s">
        <v>189</v>
      </c>
      <c r="C186" s="54">
        <v>0</v>
      </c>
      <c r="D186" s="55">
        <v>0</v>
      </c>
      <c r="E186" s="55">
        <v>1300</v>
      </c>
      <c r="F186" s="55">
        <v>1300</v>
      </c>
      <c r="G186" s="55">
        <v>1300</v>
      </c>
    </row>
    <row r="187" spans="1:7" hidden="1" x14ac:dyDescent="0.25">
      <c r="A187" s="112">
        <v>313</v>
      </c>
      <c r="B187" s="113" t="s">
        <v>190</v>
      </c>
      <c r="C187" s="52">
        <f>C188</f>
        <v>0</v>
      </c>
      <c r="D187" s="52">
        <f>D188</f>
        <v>0</v>
      </c>
      <c r="E187" s="52">
        <f>E188</f>
        <v>3300</v>
      </c>
      <c r="F187" s="52">
        <f>F188</f>
        <v>3300</v>
      </c>
      <c r="G187" s="52">
        <f>G188</f>
        <v>3300</v>
      </c>
    </row>
    <row r="188" spans="1:7" ht="26.25" hidden="1" x14ac:dyDescent="0.25">
      <c r="A188" s="97">
        <v>3132</v>
      </c>
      <c r="B188" s="98" t="s">
        <v>191</v>
      </c>
      <c r="C188" s="54">
        <v>0</v>
      </c>
      <c r="D188" s="55">
        <v>0</v>
      </c>
      <c r="E188" s="55">
        <v>3300</v>
      </c>
      <c r="F188" s="55">
        <v>3300</v>
      </c>
      <c r="G188" s="55">
        <v>3300</v>
      </c>
    </row>
    <row r="189" spans="1:7" x14ac:dyDescent="0.25">
      <c r="A189" s="110">
        <v>32</v>
      </c>
      <c r="B189" s="111" t="s">
        <v>48</v>
      </c>
      <c r="C189" s="94">
        <f>C190+C194</f>
        <v>0</v>
      </c>
      <c r="D189" s="94">
        <f>D190+D194</f>
        <v>0</v>
      </c>
      <c r="E189" s="94">
        <f>E190+E194</f>
        <v>1260</v>
      </c>
      <c r="F189" s="94">
        <f>F190+F194</f>
        <v>1260</v>
      </c>
      <c r="G189" s="94">
        <f>G190+G194</f>
        <v>1260</v>
      </c>
    </row>
    <row r="190" spans="1:7" hidden="1" x14ac:dyDescent="0.25">
      <c r="A190" s="112">
        <v>321</v>
      </c>
      <c r="B190" s="113" t="s">
        <v>141</v>
      </c>
      <c r="C190" s="52">
        <f>SUM(C191:C193)</f>
        <v>0</v>
      </c>
      <c r="D190" s="52">
        <f>SUM(D191:D193)</f>
        <v>0</v>
      </c>
      <c r="E190" s="52">
        <f>SUM(E191:E193)</f>
        <v>1110</v>
      </c>
      <c r="F190" s="52">
        <f>SUM(F191:F193)</f>
        <v>1110</v>
      </c>
      <c r="G190" s="52">
        <f>SUM(G191:G193)</f>
        <v>1110</v>
      </c>
    </row>
    <row r="191" spans="1:7" hidden="1" x14ac:dyDescent="0.25">
      <c r="A191" s="97">
        <v>3211</v>
      </c>
      <c r="B191" s="98" t="s">
        <v>142</v>
      </c>
      <c r="C191" s="54">
        <v>0</v>
      </c>
      <c r="D191" s="54">
        <v>0</v>
      </c>
      <c r="E191" s="54">
        <v>90</v>
      </c>
      <c r="F191" s="54">
        <v>90</v>
      </c>
      <c r="G191" s="54">
        <v>90</v>
      </c>
    </row>
    <row r="192" spans="1:7" ht="26.25" hidden="1" x14ac:dyDescent="0.25">
      <c r="A192" s="97">
        <v>3212</v>
      </c>
      <c r="B192" s="98" t="s">
        <v>192</v>
      </c>
      <c r="C192" s="54">
        <v>0</v>
      </c>
      <c r="D192" s="55">
        <v>0</v>
      </c>
      <c r="E192" s="55">
        <v>870</v>
      </c>
      <c r="F192" s="55">
        <v>870</v>
      </c>
      <c r="G192" s="55">
        <v>870</v>
      </c>
    </row>
    <row r="193" spans="1:7" hidden="1" x14ac:dyDescent="0.25">
      <c r="A193" s="97">
        <v>3213</v>
      </c>
      <c r="B193" s="98" t="s">
        <v>143</v>
      </c>
      <c r="C193" s="54">
        <v>0</v>
      </c>
      <c r="D193" s="54">
        <v>0</v>
      </c>
      <c r="E193" s="54">
        <v>150</v>
      </c>
      <c r="F193" s="54">
        <v>150</v>
      </c>
      <c r="G193" s="54">
        <v>150</v>
      </c>
    </row>
    <row r="194" spans="1:7" hidden="1" x14ac:dyDescent="0.25">
      <c r="A194" s="112">
        <v>323</v>
      </c>
      <c r="B194" s="113" t="s">
        <v>148</v>
      </c>
      <c r="C194" s="52">
        <f>SUM(C195:C196)</f>
        <v>0</v>
      </c>
      <c r="D194" s="52">
        <f>SUM(D195:D196)</f>
        <v>0</v>
      </c>
      <c r="E194" s="52">
        <f>SUM(E195:E196)</f>
        <v>150</v>
      </c>
      <c r="F194" s="52">
        <f>SUM(F195:F196)</f>
        <v>150</v>
      </c>
      <c r="G194" s="52">
        <f>SUM(G195:G196)</f>
        <v>150</v>
      </c>
    </row>
    <row r="195" spans="1:7" hidden="1" x14ac:dyDescent="0.25">
      <c r="A195" s="97">
        <v>3236</v>
      </c>
      <c r="B195" s="98" t="s">
        <v>153</v>
      </c>
      <c r="C195" s="54">
        <v>0</v>
      </c>
      <c r="D195" s="54">
        <v>0</v>
      </c>
      <c r="E195" s="54">
        <v>150</v>
      </c>
      <c r="F195" s="54">
        <v>150</v>
      </c>
      <c r="G195" s="54">
        <v>150</v>
      </c>
    </row>
    <row r="196" spans="1:7" hidden="1" x14ac:dyDescent="0.25">
      <c r="A196" s="97">
        <v>3237</v>
      </c>
      <c r="B196" s="98" t="s">
        <v>154</v>
      </c>
      <c r="C196" s="54">
        <v>0</v>
      </c>
      <c r="D196" s="55">
        <v>0</v>
      </c>
      <c r="E196" s="55">
        <v>0</v>
      </c>
      <c r="F196" s="55">
        <v>0</v>
      </c>
      <c r="G196" s="55">
        <v>0</v>
      </c>
    </row>
    <row r="197" spans="1:7" ht="25.5" x14ac:dyDescent="0.25">
      <c r="A197" s="146" t="s">
        <v>201</v>
      </c>
      <c r="B197" s="146" t="s">
        <v>202</v>
      </c>
      <c r="C197" s="85">
        <f t="shared" ref="C197:G198" si="13">C198</f>
        <v>0</v>
      </c>
      <c r="D197" s="85">
        <f t="shared" si="13"/>
        <v>18800</v>
      </c>
      <c r="E197" s="85">
        <f t="shared" si="13"/>
        <v>0</v>
      </c>
      <c r="F197" s="85">
        <f t="shared" si="13"/>
        <v>0</v>
      </c>
      <c r="G197" s="85">
        <f t="shared" si="13"/>
        <v>0</v>
      </c>
    </row>
    <row r="198" spans="1:7" x14ac:dyDescent="0.25">
      <c r="A198" s="106" t="s">
        <v>122</v>
      </c>
      <c r="B198" s="129" t="s">
        <v>123</v>
      </c>
      <c r="C198" s="88">
        <f t="shared" si="13"/>
        <v>0</v>
      </c>
      <c r="D198" s="88">
        <f t="shared" si="13"/>
        <v>18800</v>
      </c>
      <c r="E198" s="88">
        <f t="shared" si="13"/>
        <v>0</v>
      </c>
      <c r="F198" s="88">
        <f t="shared" si="13"/>
        <v>0</v>
      </c>
      <c r="G198" s="88">
        <f t="shared" si="13"/>
        <v>0</v>
      </c>
    </row>
    <row r="199" spans="1:7" x14ac:dyDescent="0.25">
      <c r="A199" s="89">
        <v>3</v>
      </c>
      <c r="B199" s="90" t="s">
        <v>112</v>
      </c>
      <c r="C199" s="91">
        <f>C200+C207</f>
        <v>0</v>
      </c>
      <c r="D199" s="91">
        <f>D200+D207</f>
        <v>18800</v>
      </c>
      <c r="E199" s="91">
        <f>E200+E207</f>
        <v>0</v>
      </c>
      <c r="F199" s="91">
        <f>F200+F207</f>
        <v>0</v>
      </c>
      <c r="G199" s="91">
        <f>G200+G207</f>
        <v>0</v>
      </c>
    </row>
    <row r="200" spans="1:7" x14ac:dyDescent="0.25">
      <c r="A200" s="110">
        <v>31</v>
      </c>
      <c r="B200" s="111" t="s">
        <v>47</v>
      </c>
      <c r="C200" s="94">
        <f>C201+C203+C205</f>
        <v>0</v>
      </c>
      <c r="D200" s="94">
        <f>D201+D203+D205</f>
        <v>18080</v>
      </c>
      <c r="E200" s="94">
        <f>E201+E203+E205</f>
        <v>0</v>
      </c>
      <c r="F200" s="94">
        <f>F201+F203+F205</f>
        <v>0</v>
      </c>
      <c r="G200" s="94">
        <f>G201+G203+G205</f>
        <v>0</v>
      </c>
    </row>
    <row r="201" spans="1:7" hidden="1" x14ac:dyDescent="0.25">
      <c r="A201" s="112">
        <v>311</v>
      </c>
      <c r="B201" s="113" t="s">
        <v>187</v>
      </c>
      <c r="C201" s="52">
        <f>C202</f>
        <v>0</v>
      </c>
      <c r="D201" s="52">
        <f>D202</f>
        <v>13800</v>
      </c>
      <c r="E201" s="52">
        <f>E202</f>
        <v>0</v>
      </c>
      <c r="F201" s="52">
        <f>F202</f>
        <v>0</v>
      </c>
      <c r="G201" s="52">
        <f>G202</f>
        <v>0</v>
      </c>
    </row>
    <row r="202" spans="1:7" hidden="1" x14ac:dyDescent="0.25">
      <c r="A202" s="97">
        <v>3111</v>
      </c>
      <c r="B202" s="98" t="s">
        <v>188</v>
      </c>
      <c r="C202" s="54">
        <v>0</v>
      </c>
      <c r="D202" s="55">
        <v>13800</v>
      </c>
      <c r="E202" s="55">
        <v>0</v>
      </c>
      <c r="F202" s="55">
        <v>0</v>
      </c>
      <c r="G202" s="55">
        <v>0</v>
      </c>
    </row>
    <row r="203" spans="1:7" hidden="1" x14ac:dyDescent="0.25">
      <c r="A203" s="112">
        <v>312</v>
      </c>
      <c r="B203" s="113" t="s">
        <v>189</v>
      </c>
      <c r="C203" s="52">
        <f>C204</f>
        <v>0</v>
      </c>
      <c r="D203" s="52">
        <f>D204</f>
        <v>2000</v>
      </c>
      <c r="E203" s="52">
        <f>E204</f>
        <v>0</v>
      </c>
      <c r="F203" s="52">
        <f>F204</f>
        <v>0</v>
      </c>
      <c r="G203" s="52">
        <f>G204</f>
        <v>0</v>
      </c>
    </row>
    <row r="204" spans="1:7" hidden="1" x14ac:dyDescent="0.25">
      <c r="A204" s="97">
        <v>3121</v>
      </c>
      <c r="B204" s="98" t="s">
        <v>189</v>
      </c>
      <c r="C204" s="54">
        <v>0</v>
      </c>
      <c r="D204" s="55">
        <v>2000</v>
      </c>
      <c r="E204" s="55">
        <v>0</v>
      </c>
      <c r="F204" s="55">
        <v>0</v>
      </c>
      <c r="G204" s="55">
        <v>0</v>
      </c>
    </row>
    <row r="205" spans="1:7" hidden="1" x14ac:dyDescent="0.25">
      <c r="A205" s="112">
        <v>313</v>
      </c>
      <c r="B205" s="113" t="s">
        <v>190</v>
      </c>
      <c r="C205" s="52">
        <f>C206</f>
        <v>0</v>
      </c>
      <c r="D205" s="52">
        <f>D206</f>
        <v>2280</v>
      </c>
      <c r="E205" s="52">
        <f>E206</f>
        <v>0</v>
      </c>
      <c r="F205" s="52">
        <f>F206</f>
        <v>0</v>
      </c>
      <c r="G205" s="52">
        <f>G206</f>
        <v>0</v>
      </c>
    </row>
    <row r="206" spans="1:7" ht="26.25" hidden="1" x14ac:dyDescent="0.25">
      <c r="A206" s="97">
        <v>3132</v>
      </c>
      <c r="B206" s="98" t="s">
        <v>191</v>
      </c>
      <c r="C206" s="54">
        <v>0</v>
      </c>
      <c r="D206" s="55">
        <v>2280</v>
      </c>
      <c r="E206" s="55">
        <v>0</v>
      </c>
      <c r="F206" s="55">
        <v>0</v>
      </c>
      <c r="G206" s="55">
        <v>0</v>
      </c>
    </row>
    <row r="207" spans="1:7" x14ac:dyDescent="0.25">
      <c r="A207" s="110">
        <v>32</v>
      </c>
      <c r="B207" s="111" t="s">
        <v>48</v>
      </c>
      <c r="C207" s="94">
        <f>C208+C212</f>
        <v>0</v>
      </c>
      <c r="D207" s="94">
        <f>D208+D212</f>
        <v>720</v>
      </c>
      <c r="E207" s="94">
        <f>E208+E212</f>
        <v>0</v>
      </c>
      <c r="F207" s="94">
        <f>F208+F212</f>
        <v>0</v>
      </c>
      <c r="G207" s="94">
        <f>G208+G212</f>
        <v>0</v>
      </c>
    </row>
    <row r="208" spans="1:7" hidden="1" x14ac:dyDescent="0.25">
      <c r="A208" s="112">
        <v>321</v>
      </c>
      <c r="B208" s="113" t="s">
        <v>141</v>
      </c>
      <c r="C208" s="52">
        <f>SUM(C209:C211)</f>
        <v>0</v>
      </c>
      <c r="D208" s="52">
        <f>SUM(D209:D211)</f>
        <v>720</v>
      </c>
      <c r="E208" s="52">
        <f>SUM(E209:E211)</f>
        <v>0</v>
      </c>
      <c r="F208" s="52">
        <f>SUM(F209:F211)</f>
        <v>0</v>
      </c>
      <c r="G208" s="52">
        <f>SUM(G209:G211)</f>
        <v>0</v>
      </c>
    </row>
    <row r="209" spans="1:7" hidden="1" x14ac:dyDescent="0.25">
      <c r="A209" s="97">
        <v>3211</v>
      </c>
      <c r="B209" s="98" t="s">
        <v>142</v>
      </c>
      <c r="C209" s="54">
        <v>0</v>
      </c>
      <c r="D209" s="54">
        <v>120</v>
      </c>
      <c r="E209" s="54">
        <v>0</v>
      </c>
      <c r="F209" s="55">
        <v>0</v>
      </c>
      <c r="G209" s="55">
        <v>0</v>
      </c>
    </row>
    <row r="210" spans="1:7" ht="26.25" hidden="1" x14ac:dyDescent="0.25">
      <c r="A210" s="97">
        <v>3212</v>
      </c>
      <c r="B210" s="98" t="s">
        <v>192</v>
      </c>
      <c r="C210" s="54">
        <v>0</v>
      </c>
      <c r="D210" s="55">
        <v>600</v>
      </c>
      <c r="E210" s="55">
        <v>0</v>
      </c>
      <c r="F210" s="55">
        <v>0</v>
      </c>
      <c r="G210" s="55">
        <v>0</v>
      </c>
    </row>
    <row r="211" spans="1:7" hidden="1" x14ac:dyDescent="0.25">
      <c r="A211" s="97">
        <v>3213</v>
      </c>
      <c r="B211" s="98" t="s">
        <v>143</v>
      </c>
      <c r="C211" s="54">
        <v>0</v>
      </c>
      <c r="D211" s="54">
        <v>0</v>
      </c>
      <c r="E211" s="54">
        <v>0</v>
      </c>
      <c r="F211" s="55">
        <v>0</v>
      </c>
      <c r="G211" s="55">
        <v>0</v>
      </c>
    </row>
    <row r="212" spans="1:7" hidden="1" x14ac:dyDescent="0.25">
      <c r="A212" s="112">
        <v>323</v>
      </c>
      <c r="B212" s="113" t="s">
        <v>148</v>
      </c>
      <c r="C212" s="52">
        <f>SUM(C213:C214)</f>
        <v>0</v>
      </c>
      <c r="D212" s="52">
        <f>SUM(D213:D214)</f>
        <v>0</v>
      </c>
      <c r="E212" s="52">
        <f>SUM(E213:E214)</f>
        <v>0</v>
      </c>
      <c r="F212" s="52">
        <f>SUM(F213:F214)</f>
        <v>0</v>
      </c>
      <c r="G212" s="52">
        <f>SUM(G213:G214)</f>
        <v>0</v>
      </c>
    </row>
    <row r="213" spans="1:7" hidden="1" x14ac:dyDescent="0.25">
      <c r="A213" s="97">
        <v>3236</v>
      </c>
      <c r="B213" s="98" t="s">
        <v>153</v>
      </c>
      <c r="C213" s="54">
        <v>0</v>
      </c>
      <c r="D213" s="54">
        <v>0</v>
      </c>
      <c r="E213" s="54">
        <v>0</v>
      </c>
      <c r="F213" s="55">
        <v>0</v>
      </c>
      <c r="G213" s="55">
        <v>0</v>
      </c>
    </row>
    <row r="214" spans="1:7" hidden="1" x14ac:dyDescent="0.25">
      <c r="A214" s="97">
        <v>3237</v>
      </c>
      <c r="B214" s="98" t="s">
        <v>154</v>
      </c>
      <c r="C214" s="54">
        <v>0</v>
      </c>
      <c r="D214" s="55">
        <v>0</v>
      </c>
      <c r="E214" s="55">
        <v>0</v>
      </c>
      <c r="F214" s="55">
        <v>0</v>
      </c>
      <c r="G214" s="55">
        <v>0</v>
      </c>
    </row>
    <row r="215" spans="1:7" x14ac:dyDescent="0.25">
      <c r="A215" s="147" t="s">
        <v>203</v>
      </c>
      <c r="B215" s="147" t="s">
        <v>118</v>
      </c>
      <c r="C215" s="82">
        <f>C216+C224+C230</f>
        <v>45070.75</v>
      </c>
      <c r="D215" s="82">
        <f>D216+D224+D230</f>
        <v>15947.51</v>
      </c>
      <c r="E215" s="82">
        <f>E216+E224+E230</f>
        <v>3000</v>
      </c>
      <c r="F215" s="82">
        <f>F216+F224+F230</f>
        <v>2000</v>
      </c>
      <c r="G215" s="82">
        <f>G216+G224+G230</f>
        <v>2000</v>
      </c>
    </row>
    <row r="216" spans="1:7" x14ac:dyDescent="0.25">
      <c r="A216" s="127" t="s">
        <v>204</v>
      </c>
      <c r="B216" s="115" t="s">
        <v>205</v>
      </c>
      <c r="C216" s="85">
        <f t="shared" ref="C216:G219" si="14">C217</f>
        <v>43870.75</v>
      </c>
      <c r="D216" s="85">
        <f t="shared" si="14"/>
        <v>2577.5100000000002</v>
      </c>
      <c r="E216" s="85">
        <f t="shared" si="14"/>
        <v>500</v>
      </c>
      <c r="F216" s="85">
        <f t="shared" si="14"/>
        <v>0</v>
      </c>
      <c r="G216" s="85">
        <f t="shared" si="14"/>
        <v>0</v>
      </c>
    </row>
    <row r="217" spans="1:7" x14ac:dyDescent="0.25">
      <c r="A217" s="106" t="s">
        <v>122</v>
      </c>
      <c r="B217" s="129" t="s">
        <v>123</v>
      </c>
      <c r="C217" s="88">
        <f t="shared" si="14"/>
        <v>43870.75</v>
      </c>
      <c r="D217" s="88">
        <f t="shared" si="14"/>
        <v>2577.5100000000002</v>
      </c>
      <c r="E217" s="88">
        <f t="shared" si="14"/>
        <v>500</v>
      </c>
      <c r="F217" s="88">
        <f t="shared" si="14"/>
        <v>0</v>
      </c>
      <c r="G217" s="88">
        <f t="shared" si="14"/>
        <v>0</v>
      </c>
    </row>
    <row r="218" spans="1:7" ht="26.25" x14ac:dyDescent="0.25">
      <c r="A218" s="108">
        <v>4</v>
      </c>
      <c r="B218" s="109" t="s">
        <v>52</v>
      </c>
      <c r="C218" s="91">
        <f t="shared" si="14"/>
        <v>43870.75</v>
      </c>
      <c r="D218" s="91">
        <f t="shared" si="14"/>
        <v>2577.5100000000002</v>
      </c>
      <c r="E218" s="91">
        <f t="shared" si="14"/>
        <v>500</v>
      </c>
      <c r="F218" s="91">
        <f t="shared" si="14"/>
        <v>0</v>
      </c>
      <c r="G218" s="91">
        <f t="shared" si="14"/>
        <v>0</v>
      </c>
    </row>
    <row r="219" spans="1:7" ht="39" x14ac:dyDescent="0.25">
      <c r="A219" s="110">
        <v>42</v>
      </c>
      <c r="B219" s="111" t="s">
        <v>129</v>
      </c>
      <c r="C219" s="94">
        <f t="shared" si="14"/>
        <v>43870.75</v>
      </c>
      <c r="D219" s="94">
        <f t="shared" si="14"/>
        <v>2577.5100000000002</v>
      </c>
      <c r="E219" s="94">
        <f t="shared" si="14"/>
        <v>500</v>
      </c>
      <c r="F219" s="94">
        <f t="shared" si="14"/>
        <v>0</v>
      </c>
      <c r="G219" s="94">
        <f t="shared" si="14"/>
        <v>0</v>
      </c>
    </row>
    <row r="220" spans="1:7" hidden="1" x14ac:dyDescent="0.25">
      <c r="A220" s="112">
        <v>422</v>
      </c>
      <c r="B220" s="113" t="s">
        <v>206</v>
      </c>
      <c r="C220" s="52">
        <f>SUM(C221:C223)</f>
        <v>43870.75</v>
      </c>
      <c r="D220" s="52">
        <f>SUM(D221:D223)</f>
        <v>2577.5100000000002</v>
      </c>
      <c r="E220" s="52">
        <f>SUM(E221:E223)</f>
        <v>500</v>
      </c>
      <c r="F220" s="52">
        <f>SUM(F221:F223)</f>
        <v>0</v>
      </c>
      <c r="G220" s="52">
        <f>SUM(G221:G223)</f>
        <v>0</v>
      </c>
    </row>
    <row r="221" spans="1:7" hidden="1" x14ac:dyDescent="0.25">
      <c r="A221" s="124">
        <v>4221</v>
      </c>
      <c r="B221" s="98" t="s">
        <v>207</v>
      </c>
      <c r="C221" s="54">
        <v>0</v>
      </c>
      <c r="D221" s="55">
        <v>0</v>
      </c>
      <c r="E221" s="140">
        <v>0</v>
      </c>
      <c r="F221" s="140">
        <v>0</v>
      </c>
      <c r="G221" s="140">
        <v>0</v>
      </c>
    </row>
    <row r="222" spans="1:7" hidden="1" x14ac:dyDescent="0.25">
      <c r="A222" s="97">
        <v>4223</v>
      </c>
      <c r="B222" s="148" t="s">
        <v>208</v>
      </c>
      <c r="C222" s="54">
        <v>14717</v>
      </c>
      <c r="D222" s="54">
        <v>0</v>
      </c>
      <c r="E222" s="54">
        <v>500</v>
      </c>
      <c r="F222" s="125">
        <v>0</v>
      </c>
      <c r="G222" s="125">
        <v>0</v>
      </c>
    </row>
    <row r="223" spans="1:7" ht="26.25" hidden="1" x14ac:dyDescent="0.25">
      <c r="A223" s="124">
        <v>4227</v>
      </c>
      <c r="B223" s="148" t="s">
        <v>209</v>
      </c>
      <c r="C223" s="54">
        <v>29153.75</v>
      </c>
      <c r="D223" s="54">
        <v>2577.5100000000002</v>
      </c>
      <c r="E223" s="125">
        <v>0</v>
      </c>
      <c r="F223" s="125">
        <v>0</v>
      </c>
      <c r="G223" s="125">
        <v>0</v>
      </c>
    </row>
    <row r="224" spans="1:7" x14ac:dyDescent="0.25">
      <c r="A224" s="127" t="s">
        <v>174</v>
      </c>
      <c r="B224" s="115" t="s">
        <v>210</v>
      </c>
      <c r="C224" s="85">
        <f t="shared" ref="C224:G228" si="15">C225</f>
        <v>0</v>
      </c>
      <c r="D224" s="85">
        <f t="shared" si="15"/>
        <v>11370</v>
      </c>
      <c r="E224" s="85">
        <f t="shared" si="15"/>
        <v>500</v>
      </c>
      <c r="F224" s="85">
        <f t="shared" si="15"/>
        <v>0</v>
      </c>
      <c r="G224" s="85">
        <f t="shared" si="15"/>
        <v>0</v>
      </c>
    </row>
    <row r="225" spans="1:7" x14ac:dyDescent="0.25">
      <c r="A225" s="106" t="s">
        <v>122</v>
      </c>
      <c r="B225" s="129" t="s">
        <v>123</v>
      </c>
      <c r="C225" s="88">
        <f t="shared" si="15"/>
        <v>0</v>
      </c>
      <c r="D225" s="88">
        <f t="shared" si="15"/>
        <v>11370</v>
      </c>
      <c r="E225" s="88">
        <f t="shared" si="15"/>
        <v>500</v>
      </c>
      <c r="F225" s="88">
        <f t="shared" si="15"/>
        <v>0</v>
      </c>
      <c r="G225" s="88">
        <f t="shared" si="15"/>
        <v>0</v>
      </c>
    </row>
    <row r="226" spans="1:7" ht="26.25" x14ac:dyDescent="0.25">
      <c r="A226" s="108">
        <v>4</v>
      </c>
      <c r="B226" s="109" t="s">
        <v>52</v>
      </c>
      <c r="C226" s="91">
        <f t="shared" si="15"/>
        <v>0</v>
      </c>
      <c r="D226" s="91">
        <f t="shared" si="15"/>
        <v>11370</v>
      </c>
      <c r="E226" s="91">
        <f t="shared" si="15"/>
        <v>500</v>
      </c>
      <c r="F226" s="91">
        <f t="shared" si="15"/>
        <v>0</v>
      </c>
      <c r="G226" s="91">
        <f t="shared" si="15"/>
        <v>0</v>
      </c>
    </row>
    <row r="227" spans="1:7" ht="26.25" x14ac:dyDescent="0.25">
      <c r="A227" s="110">
        <v>45</v>
      </c>
      <c r="B227" s="111" t="s">
        <v>55</v>
      </c>
      <c r="C227" s="94">
        <f t="shared" si="15"/>
        <v>0</v>
      </c>
      <c r="D227" s="94">
        <f t="shared" si="15"/>
        <v>11370</v>
      </c>
      <c r="E227" s="94">
        <f t="shared" si="15"/>
        <v>500</v>
      </c>
      <c r="F227" s="94">
        <f t="shared" si="15"/>
        <v>0</v>
      </c>
      <c r="G227" s="94">
        <f t="shared" si="15"/>
        <v>0</v>
      </c>
    </row>
    <row r="228" spans="1:7" ht="26.25" hidden="1" x14ac:dyDescent="0.25">
      <c r="A228" s="112">
        <v>451</v>
      </c>
      <c r="B228" s="113" t="s">
        <v>124</v>
      </c>
      <c r="C228" s="52">
        <f t="shared" si="15"/>
        <v>0</v>
      </c>
      <c r="D228" s="52">
        <f t="shared" si="15"/>
        <v>11370</v>
      </c>
      <c r="E228" s="52">
        <f t="shared" si="15"/>
        <v>500</v>
      </c>
      <c r="F228" s="52">
        <f t="shared" si="15"/>
        <v>0</v>
      </c>
      <c r="G228" s="52">
        <f t="shared" si="15"/>
        <v>0</v>
      </c>
    </row>
    <row r="229" spans="1:7" ht="26.25" hidden="1" x14ac:dyDescent="0.25">
      <c r="A229" s="97">
        <v>4511</v>
      </c>
      <c r="B229" s="98" t="s">
        <v>124</v>
      </c>
      <c r="C229" s="54">
        <v>0</v>
      </c>
      <c r="D229" s="55">
        <v>11370</v>
      </c>
      <c r="E229" s="55">
        <v>500</v>
      </c>
      <c r="F229" s="140">
        <v>0</v>
      </c>
      <c r="G229" s="140">
        <v>0</v>
      </c>
    </row>
    <row r="230" spans="1:7" x14ac:dyDescent="0.25">
      <c r="A230" s="127" t="s">
        <v>211</v>
      </c>
      <c r="B230" s="115" t="s">
        <v>212</v>
      </c>
      <c r="C230" s="85">
        <f t="shared" ref="C230:G234" si="16">C231</f>
        <v>1200</v>
      </c>
      <c r="D230" s="85">
        <f t="shared" si="16"/>
        <v>2000</v>
      </c>
      <c r="E230" s="85">
        <f t="shared" si="16"/>
        <v>2000</v>
      </c>
      <c r="F230" s="85">
        <f t="shared" si="16"/>
        <v>2000</v>
      </c>
      <c r="G230" s="85">
        <f t="shared" si="16"/>
        <v>2000</v>
      </c>
    </row>
    <row r="231" spans="1:7" x14ac:dyDescent="0.25">
      <c r="A231" s="106" t="s">
        <v>122</v>
      </c>
      <c r="B231" s="129" t="s">
        <v>123</v>
      </c>
      <c r="C231" s="88">
        <f t="shared" si="16"/>
        <v>1200</v>
      </c>
      <c r="D231" s="88">
        <f t="shared" si="16"/>
        <v>2000</v>
      </c>
      <c r="E231" s="88">
        <f t="shared" si="16"/>
        <v>2000</v>
      </c>
      <c r="F231" s="88">
        <f t="shared" si="16"/>
        <v>2000</v>
      </c>
      <c r="G231" s="88">
        <f t="shared" si="16"/>
        <v>2000</v>
      </c>
    </row>
    <row r="232" spans="1:7" ht="26.25" x14ac:dyDescent="0.25">
      <c r="A232" s="108">
        <v>4</v>
      </c>
      <c r="B232" s="109" t="s">
        <v>52</v>
      </c>
      <c r="C232" s="91">
        <f t="shared" si="16"/>
        <v>1200</v>
      </c>
      <c r="D232" s="91">
        <f t="shared" si="16"/>
        <v>2000</v>
      </c>
      <c r="E232" s="91">
        <f t="shared" si="16"/>
        <v>2000</v>
      </c>
      <c r="F232" s="91">
        <f t="shared" si="16"/>
        <v>2000</v>
      </c>
      <c r="G232" s="91">
        <f t="shared" si="16"/>
        <v>2000</v>
      </c>
    </row>
    <row r="233" spans="1:7" ht="39" x14ac:dyDescent="0.25">
      <c r="A233" s="110">
        <v>42</v>
      </c>
      <c r="B233" s="111" t="s">
        <v>129</v>
      </c>
      <c r="C233" s="94">
        <f t="shared" si="16"/>
        <v>1200</v>
      </c>
      <c r="D233" s="94">
        <f t="shared" si="16"/>
        <v>2000</v>
      </c>
      <c r="E233" s="94">
        <f t="shared" si="16"/>
        <v>2000</v>
      </c>
      <c r="F233" s="94">
        <f t="shared" si="16"/>
        <v>2000</v>
      </c>
      <c r="G233" s="94">
        <f t="shared" si="16"/>
        <v>2000</v>
      </c>
    </row>
    <row r="234" spans="1:7" ht="26.25" hidden="1" x14ac:dyDescent="0.25">
      <c r="A234" s="112">
        <v>424</v>
      </c>
      <c r="B234" s="113" t="s">
        <v>213</v>
      </c>
      <c r="C234" s="52">
        <f t="shared" si="16"/>
        <v>1200</v>
      </c>
      <c r="D234" s="52">
        <f t="shared" si="16"/>
        <v>2000</v>
      </c>
      <c r="E234" s="52">
        <f t="shared" si="16"/>
        <v>2000</v>
      </c>
      <c r="F234" s="52">
        <f t="shared" si="16"/>
        <v>2000</v>
      </c>
      <c r="G234" s="52">
        <f t="shared" si="16"/>
        <v>2000</v>
      </c>
    </row>
    <row r="235" spans="1:7" hidden="1" x14ac:dyDescent="0.25">
      <c r="A235" s="97">
        <v>4241</v>
      </c>
      <c r="B235" s="98" t="s">
        <v>214</v>
      </c>
      <c r="C235" s="54">
        <v>1200</v>
      </c>
      <c r="D235" s="54">
        <v>2000</v>
      </c>
      <c r="E235" s="54">
        <v>2000</v>
      </c>
      <c r="F235" s="54">
        <v>2000</v>
      </c>
      <c r="G235" s="54">
        <v>2000</v>
      </c>
    </row>
    <row r="236" spans="1:7" ht="26.25" x14ac:dyDescent="0.25">
      <c r="A236" s="147" t="s">
        <v>215</v>
      </c>
      <c r="B236" s="147" t="s">
        <v>216</v>
      </c>
      <c r="C236" s="82">
        <f t="shared" ref="C236:G241" si="17">C237</f>
        <v>3583.88</v>
      </c>
      <c r="D236" s="82">
        <f t="shared" si="17"/>
        <v>4921.88</v>
      </c>
      <c r="E236" s="82">
        <f t="shared" si="17"/>
        <v>500</v>
      </c>
      <c r="F236" s="82">
        <f t="shared" si="17"/>
        <v>0</v>
      </c>
      <c r="G236" s="82">
        <f t="shared" si="17"/>
        <v>0</v>
      </c>
    </row>
    <row r="237" spans="1:7" ht="26.25" x14ac:dyDescent="0.25">
      <c r="A237" s="149" t="s">
        <v>138</v>
      </c>
      <c r="B237" s="149" t="s">
        <v>216</v>
      </c>
      <c r="C237" s="85">
        <f t="shared" si="17"/>
        <v>3583.88</v>
      </c>
      <c r="D237" s="85">
        <f t="shared" si="17"/>
        <v>4921.88</v>
      </c>
      <c r="E237" s="85">
        <f t="shared" si="17"/>
        <v>500</v>
      </c>
      <c r="F237" s="85">
        <f t="shared" si="17"/>
        <v>0</v>
      </c>
      <c r="G237" s="85">
        <f t="shared" si="17"/>
        <v>0</v>
      </c>
    </row>
    <row r="238" spans="1:7" x14ac:dyDescent="0.25">
      <c r="A238" s="106" t="s">
        <v>122</v>
      </c>
      <c r="B238" s="129" t="s">
        <v>123</v>
      </c>
      <c r="C238" s="88">
        <f t="shared" si="17"/>
        <v>3583.88</v>
      </c>
      <c r="D238" s="88">
        <f t="shared" si="17"/>
        <v>4921.88</v>
      </c>
      <c r="E238" s="88">
        <f t="shared" si="17"/>
        <v>500</v>
      </c>
      <c r="F238" s="88">
        <f t="shared" si="17"/>
        <v>0</v>
      </c>
      <c r="G238" s="88">
        <f t="shared" si="17"/>
        <v>0</v>
      </c>
    </row>
    <row r="239" spans="1:7" x14ac:dyDescent="0.25">
      <c r="A239" s="150">
        <v>3</v>
      </c>
      <c r="B239" s="90" t="s">
        <v>112</v>
      </c>
      <c r="C239" s="91">
        <f t="shared" si="17"/>
        <v>3583.88</v>
      </c>
      <c r="D239" s="91">
        <f t="shared" si="17"/>
        <v>4921.88</v>
      </c>
      <c r="E239" s="91">
        <f t="shared" si="17"/>
        <v>500</v>
      </c>
      <c r="F239" s="91">
        <f t="shared" si="17"/>
        <v>0</v>
      </c>
      <c r="G239" s="91">
        <f t="shared" si="17"/>
        <v>0</v>
      </c>
    </row>
    <row r="240" spans="1:7" x14ac:dyDescent="0.25">
      <c r="A240" s="92">
        <v>32</v>
      </c>
      <c r="B240" s="93" t="s">
        <v>48</v>
      </c>
      <c r="C240" s="94">
        <f t="shared" si="17"/>
        <v>3583.88</v>
      </c>
      <c r="D240" s="94">
        <f t="shared" si="17"/>
        <v>4921.88</v>
      </c>
      <c r="E240" s="94">
        <f t="shared" si="17"/>
        <v>500</v>
      </c>
      <c r="F240" s="94">
        <f t="shared" si="17"/>
        <v>0</v>
      </c>
      <c r="G240" s="94">
        <f t="shared" si="17"/>
        <v>0</v>
      </c>
    </row>
    <row r="241" spans="1:7" hidden="1" x14ac:dyDescent="0.25">
      <c r="A241" s="95">
        <v>323</v>
      </c>
      <c r="B241" s="96" t="s">
        <v>148</v>
      </c>
      <c r="C241" s="52">
        <f t="shared" si="17"/>
        <v>3583.88</v>
      </c>
      <c r="D241" s="52">
        <f t="shared" si="17"/>
        <v>4921.88</v>
      </c>
      <c r="E241" s="52">
        <f t="shared" si="17"/>
        <v>500</v>
      </c>
      <c r="F241" s="52">
        <f t="shared" si="17"/>
        <v>0</v>
      </c>
      <c r="G241" s="52">
        <f t="shared" si="17"/>
        <v>0</v>
      </c>
    </row>
    <row r="242" spans="1:7" ht="26.25" hidden="1" x14ac:dyDescent="0.25">
      <c r="A242" s="97">
        <v>3232</v>
      </c>
      <c r="B242" s="98" t="s">
        <v>168</v>
      </c>
      <c r="C242" s="54">
        <v>3583.88</v>
      </c>
      <c r="D242" s="55">
        <v>4921.88</v>
      </c>
      <c r="E242" s="58">
        <v>500</v>
      </c>
      <c r="F242" s="58">
        <v>0</v>
      </c>
      <c r="G242" s="58">
        <v>0</v>
      </c>
    </row>
    <row r="243" spans="1:7" ht="26.25" x14ac:dyDescent="0.25">
      <c r="A243" s="136" t="s">
        <v>217</v>
      </c>
      <c r="B243" s="137" t="s">
        <v>218</v>
      </c>
      <c r="C243" s="100">
        <f t="shared" ref="C243:G244" si="18">C244</f>
        <v>3195409.4300000006</v>
      </c>
      <c r="D243" s="100">
        <f t="shared" si="18"/>
        <v>3258535</v>
      </c>
      <c r="E243" s="100">
        <f t="shared" si="18"/>
        <v>3290545</v>
      </c>
      <c r="F243" s="100">
        <f t="shared" si="18"/>
        <v>3290545</v>
      </c>
      <c r="G243" s="100">
        <f t="shared" si="18"/>
        <v>3290545</v>
      </c>
    </row>
    <row r="244" spans="1:7" ht="26.25" x14ac:dyDescent="0.25">
      <c r="A244" s="126" t="s">
        <v>219</v>
      </c>
      <c r="B244" s="126" t="s">
        <v>220</v>
      </c>
      <c r="C244" s="101">
        <f t="shared" si="18"/>
        <v>3195409.4300000006</v>
      </c>
      <c r="D244" s="101">
        <f t="shared" si="18"/>
        <v>3258535</v>
      </c>
      <c r="E244" s="101">
        <f t="shared" si="18"/>
        <v>3290545</v>
      </c>
      <c r="F244" s="101">
        <f t="shared" si="18"/>
        <v>3290545</v>
      </c>
      <c r="G244" s="101">
        <f t="shared" si="18"/>
        <v>3290545</v>
      </c>
    </row>
    <row r="245" spans="1:7" ht="26.25" x14ac:dyDescent="0.25">
      <c r="A245" s="147" t="s">
        <v>221</v>
      </c>
      <c r="B245" s="147" t="s">
        <v>220</v>
      </c>
      <c r="C245" s="82">
        <f>C246+C318+C340+C346+C357+C416+C447+C453+C465+C505+C516+C522+C550+C571</f>
        <v>3195409.4300000006</v>
      </c>
      <c r="D245" s="82">
        <f>D246+D318+D340+D346+D357+D416+D447+D453+D465+D505+D516+D522+D550+D571</f>
        <v>3258535</v>
      </c>
      <c r="E245" s="82">
        <f>E246+E318+E340+E346+E357+E416+E447+E453+E465+E505+E516+E522+E550+E571</f>
        <v>3290545</v>
      </c>
      <c r="F245" s="82">
        <f>F246+F318+F340+F346+F357+F416+F447+F453+F465+F505+F516+F522+F550+F571</f>
        <v>3290545</v>
      </c>
      <c r="G245" s="82">
        <f>G246+G318+G340+G346+G357+G416+G447+G453+G465+G505+G516+G522+G550+G571</f>
        <v>3290545</v>
      </c>
    </row>
    <row r="246" spans="1:7" x14ac:dyDescent="0.25">
      <c r="A246" s="127" t="s">
        <v>138</v>
      </c>
      <c r="B246" s="104" t="s">
        <v>46</v>
      </c>
      <c r="C246" s="85">
        <f>C247+C274+C292+C297+C313</f>
        <v>100242.43999999999</v>
      </c>
      <c r="D246" s="85">
        <f>D247+D274+D292+D297+D313</f>
        <v>91650</v>
      </c>
      <c r="E246" s="85">
        <f>E247+E274+E292+E297+E313</f>
        <v>62500</v>
      </c>
      <c r="F246" s="85">
        <f>F247+F274+F292+F297+F313</f>
        <v>62500</v>
      </c>
      <c r="G246" s="85">
        <f>G247+G274+G292+G297+G313</f>
        <v>62500</v>
      </c>
    </row>
    <row r="247" spans="1:7" x14ac:dyDescent="0.25">
      <c r="A247" s="106" t="s">
        <v>222</v>
      </c>
      <c r="B247" s="151" t="s">
        <v>223</v>
      </c>
      <c r="C247" s="88">
        <f>C248</f>
        <v>8879.06</v>
      </c>
      <c r="D247" s="88">
        <f>D248</f>
        <v>3000</v>
      </c>
      <c r="E247" s="88">
        <f>E248</f>
        <v>3000</v>
      </c>
      <c r="F247" s="88">
        <f>F248</f>
        <v>3000</v>
      </c>
      <c r="G247" s="88">
        <f>G248</f>
        <v>3000</v>
      </c>
    </row>
    <row r="248" spans="1:7" x14ac:dyDescent="0.25">
      <c r="A248" s="108">
        <v>3</v>
      </c>
      <c r="B248" s="135" t="s">
        <v>112</v>
      </c>
      <c r="C248" s="91">
        <f>C249+C271</f>
        <v>8879.06</v>
      </c>
      <c r="D248" s="91">
        <f>D249+D271</f>
        <v>3000</v>
      </c>
      <c r="E248" s="91">
        <f>E249+E271</f>
        <v>3000</v>
      </c>
      <c r="F248" s="91">
        <f>F249+F271</f>
        <v>3000</v>
      </c>
      <c r="G248" s="91">
        <f>G249+G271</f>
        <v>3000</v>
      </c>
    </row>
    <row r="249" spans="1:7" x14ac:dyDescent="0.25">
      <c r="A249" s="110">
        <v>32</v>
      </c>
      <c r="B249" s="111" t="s">
        <v>48</v>
      </c>
      <c r="C249" s="94">
        <f>C250+C254+C259+C267</f>
        <v>8879.06</v>
      </c>
      <c r="D249" s="94">
        <f>D250+D254+D259+D267</f>
        <v>2999</v>
      </c>
      <c r="E249" s="94">
        <f>E250+E254+E259+E267</f>
        <v>2999</v>
      </c>
      <c r="F249" s="94">
        <f>F250+F254+F259+F267</f>
        <v>2999</v>
      </c>
      <c r="G249" s="94">
        <f>G250+G254+G259+G267</f>
        <v>2999</v>
      </c>
    </row>
    <row r="250" spans="1:7" hidden="1" x14ac:dyDescent="0.25">
      <c r="A250" s="112">
        <v>321</v>
      </c>
      <c r="B250" s="113" t="s">
        <v>141</v>
      </c>
      <c r="C250" s="52">
        <f>SUM(C251:C253)</f>
        <v>3005.92</v>
      </c>
      <c r="D250" s="52">
        <f>SUM(D251:D253)</f>
        <v>250</v>
      </c>
      <c r="E250" s="52">
        <f>SUM(E251:E253)</f>
        <v>250</v>
      </c>
      <c r="F250" s="52">
        <f>SUM(F251:F253)</f>
        <v>250</v>
      </c>
      <c r="G250" s="52">
        <f>SUM(G251:G253)</f>
        <v>250</v>
      </c>
    </row>
    <row r="251" spans="1:7" hidden="1" x14ac:dyDescent="0.25">
      <c r="A251" s="97">
        <v>3211</v>
      </c>
      <c r="B251" s="98" t="s">
        <v>142</v>
      </c>
      <c r="C251" s="54">
        <v>2471.17</v>
      </c>
      <c r="D251" s="55">
        <v>200</v>
      </c>
      <c r="E251" s="55">
        <v>200</v>
      </c>
      <c r="F251" s="55">
        <v>200</v>
      </c>
      <c r="G251" s="55">
        <v>200</v>
      </c>
    </row>
    <row r="252" spans="1:7" hidden="1" x14ac:dyDescent="0.25">
      <c r="A252" s="97">
        <v>3213</v>
      </c>
      <c r="B252" s="98" t="s">
        <v>143</v>
      </c>
      <c r="C252" s="54">
        <v>448.75</v>
      </c>
      <c r="D252" s="55">
        <v>0</v>
      </c>
      <c r="E252" s="55">
        <v>0</v>
      </c>
      <c r="F252" s="55">
        <v>0</v>
      </c>
      <c r="G252" s="55">
        <v>0</v>
      </c>
    </row>
    <row r="253" spans="1:7" hidden="1" x14ac:dyDescent="0.25">
      <c r="A253" s="97">
        <v>3214</v>
      </c>
      <c r="B253" s="98" t="s">
        <v>144</v>
      </c>
      <c r="C253" s="54">
        <v>86</v>
      </c>
      <c r="D253" s="55">
        <v>50</v>
      </c>
      <c r="E253" s="55">
        <v>50</v>
      </c>
      <c r="F253" s="55">
        <v>50</v>
      </c>
      <c r="G253" s="55">
        <v>50</v>
      </c>
    </row>
    <row r="254" spans="1:7" hidden="1" x14ac:dyDescent="0.25">
      <c r="A254" s="112">
        <v>322</v>
      </c>
      <c r="B254" s="113" t="s">
        <v>113</v>
      </c>
      <c r="C254" s="52">
        <f>SUM(C255:C258)</f>
        <v>3128.8199999999997</v>
      </c>
      <c r="D254" s="52">
        <f>SUM(D255:D258)</f>
        <v>2150</v>
      </c>
      <c r="E254" s="52">
        <f>SUM(E255:E258)</f>
        <v>2150</v>
      </c>
      <c r="F254" s="52">
        <f>SUM(F255:F258)</f>
        <v>2150</v>
      </c>
      <c r="G254" s="52">
        <f>SUM(G255:G258)</f>
        <v>2150</v>
      </c>
    </row>
    <row r="255" spans="1:7" hidden="1" x14ac:dyDescent="0.25">
      <c r="A255" s="97">
        <v>3221</v>
      </c>
      <c r="B255" s="98" t="s">
        <v>145</v>
      </c>
      <c r="C255" s="54">
        <v>1246.06</v>
      </c>
      <c r="D255" s="55">
        <v>100</v>
      </c>
      <c r="E255" s="55">
        <v>100</v>
      </c>
      <c r="F255" s="55">
        <v>100</v>
      </c>
      <c r="G255" s="55">
        <v>100</v>
      </c>
    </row>
    <row r="256" spans="1:7" hidden="1" x14ac:dyDescent="0.25">
      <c r="A256" s="97">
        <v>3223</v>
      </c>
      <c r="B256" s="98" t="s">
        <v>137</v>
      </c>
      <c r="C256" s="54">
        <v>392.31</v>
      </c>
      <c r="D256" s="55">
        <v>1500</v>
      </c>
      <c r="E256" s="55">
        <v>1500</v>
      </c>
      <c r="F256" s="55">
        <v>1500</v>
      </c>
      <c r="G256" s="55">
        <v>1500</v>
      </c>
    </row>
    <row r="257" spans="1:7" ht="26.25" hidden="1" x14ac:dyDescent="0.25">
      <c r="A257" s="97">
        <v>3224</v>
      </c>
      <c r="B257" s="98" t="s">
        <v>167</v>
      </c>
      <c r="C257" s="54">
        <v>130.16</v>
      </c>
      <c r="D257" s="55">
        <v>50</v>
      </c>
      <c r="E257" s="55">
        <v>50</v>
      </c>
      <c r="F257" s="55">
        <v>50</v>
      </c>
      <c r="G257" s="55">
        <v>50</v>
      </c>
    </row>
    <row r="258" spans="1:7" hidden="1" x14ac:dyDescent="0.25">
      <c r="A258" s="97">
        <v>3225</v>
      </c>
      <c r="B258" s="98" t="s">
        <v>146</v>
      </c>
      <c r="C258" s="54">
        <v>1360.29</v>
      </c>
      <c r="D258" s="55">
        <v>500</v>
      </c>
      <c r="E258" s="55">
        <v>500</v>
      </c>
      <c r="F258" s="55">
        <v>500</v>
      </c>
      <c r="G258" s="55">
        <v>500</v>
      </c>
    </row>
    <row r="259" spans="1:7" hidden="1" x14ac:dyDescent="0.25">
      <c r="A259" s="112">
        <v>323</v>
      </c>
      <c r="B259" s="113" t="s">
        <v>148</v>
      </c>
      <c r="C259" s="52">
        <f>SUM(C260:C266)</f>
        <v>826.5200000000001</v>
      </c>
      <c r="D259" s="52">
        <f>SUM(D260:D266)</f>
        <v>149</v>
      </c>
      <c r="E259" s="52">
        <f>SUM(E260:E266)</f>
        <v>149</v>
      </c>
      <c r="F259" s="52">
        <f>SUM(F260:F266)</f>
        <v>149</v>
      </c>
      <c r="G259" s="52">
        <f>SUM(G260:G266)</f>
        <v>149</v>
      </c>
    </row>
    <row r="260" spans="1:7" hidden="1" x14ac:dyDescent="0.25">
      <c r="A260" s="97">
        <v>3231</v>
      </c>
      <c r="B260" s="98" t="s">
        <v>149</v>
      </c>
      <c r="C260" s="54">
        <v>36.92</v>
      </c>
      <c r="D260" s="55">
        <v>104</v>
      </c>
      <c r="E260" s="55">
        <v>104</v>
      </c>
      <c r="F260" s="55">
        <v>104</v>
      </c>
      <c r="G260" s="55">
        <v>104</v>
      </c>
    </row>
    <row r="261" spans="1:7" ht="26.25" hidden="1" x14ac:dyDescent="0.25">
      <c r="A261" s="97">
        <v>3232</v>
      </c>
      <c r="B261" s="98" t="s">
        <v>168</v>
      </c>
      <c r="C261" s="54">
        <v>0</v>
      </c>
      <c r="D261" s="55">
        <v>10</v>
      </c>
      <c r="E261" s="55">
        <v>10</v>
      </c>
      <c r="F261" s="55">
        <v>10</v>
      </c>
      <c r="G261" s="55">
        <v>10</v>
      </c>
    </row>
    <row r="262" spans="1:7" hidden="1" x14ac:dyDescent="0.25">
      <c r="A262" s="97">
        <v>3235</v>
      </c>
      <c r="B262" s="98" t="s">
        <v>152</v>
      </c>
      <c r="C262" s="54">
        <v>198.14</v>
      </c>
      <c r="D262" s="55">
        <v>0</v>
      </c>
      <c r="E262" s="55">
        <v>0</v>
      </c>
      <c r="F262" s="55">
        <v>0</v>
      </c>
      <c r="G262" s="55">
        <v>0</v>
      </c>
    </row>
    <row r="263" spans="1:7" hidden="1" x14ac:dyDescent="0.25">
      <c r="A263" s="97">
        <v>3236</v>
      </c>
      <c r="B263" s="98" t="s">
        <v>153</v>
      </c>
      <c r="C263" s="54">
        <v>362.62</v>
      </c>
      <c r="D263" s="55"/>
      <c r="E263" s="55"/>
      <c r="F263" s="55"/>
      <c r="G263" s="55"/>
    </row>
    <row r="264" spans="1:7" hidden="1" x14ac:dyDescent="0.25">
      <c r="A264" s="97">
        <v>3237</v>
      </c>
      <c r="B264" s="98" t="s">
        <v>154</v>
      </c>
      <c r="C264" s="54">
        <v>0</v>
      </c>
      <c r="D264" s="55">
        <v>0</v>
      </c>
      <c r="E264" s="55">
        <v>0</v>
      </c>
      <c r="F264" s="55">
        <v>0</v>
      </c>
      <c r="G264" s="55">
        <v>0</v>
      </c>
    </row>
    <row r="265" spans="1:7" hidden="1" x14ac:dyDescent="0.25">
      <c r="A265" s="97">
        <v>3238</v>
      </c>
      <c r="B265" s="98" t="s">
        <v>155</v>
      </c>
      <c r="C265" s="54">
        <v>56.98</v>
      </c>
      <c r="D265" s="55"/>
      <c r="E265" s="55"/>
      <c r="F265" s="55"/>
      <c r="G265" s="55"/>
    </row>
    <row r="266" spans="1:7" hidden="1" x14ac:dyDescent="0.25">
      <c r="A266" s="97">
        <v>3239</v>
      </c>
      <c r="B266" s="98" t="s">
        <v>156</v>
      </c>
      <c r="C266" s="54">
        <v>171.86</v>
      </c>
      <c r="D266" s="55">
        <v>35</v>
      </c>
      <c r="E266" s="55">
        <v>35</v>
      </c>
      <c r="F266" s="55">
        <v>35</v>
      </c>
      <c r="G266" s="55">
        <v>35</v>
      </c>
    </row>
    <row r="267" spans="1:7" ht="26.25" hidden="1" x14ac:dyDescent="0.25">
      <c r="A267" s="112">
        <v>329</v>
      </c>
      <c r="B267" s="113" t="s">
        <v>157</v>
      </c>
      <c r="C267" s="52">
        <f>SUM(C268:C270)</f>
        <v>1917.8</v>
      </c>
      <c r="D267" s="52">
        <f>SUM(D268:D270)</f>
        <v>450</v>
      </c>
      <c r="E267" s="52">
        <f>SUM(E268:E270)</f>
        <v>450</v>
      </c>
      <c r="F267" s="52">
        <f>SUM(F268:F270)</f>
        <v>450</v>
      </c>
      <c r="G267" s="52">
        <f>SUM(G268:G270)</f>
        <v>450</v>
      </c>
    </row>
    <row r="268" spans="1:7" hidden="1" x14ac:dyDescent="0.25">
      <c r="A268" s="97">
        <v>3293</v>
      </c>
      <c r="B268" s="98" t="s">
        <v>159</v>
      </c>
      <c r="C268" s="54">
        <v>0</v>
      </c>
      <c r="D268" s="55">
        <v>100</v>
      </c>
      <c r="E268" s="55">
        <v>100</v>
      </c>
      <c r="F268" s="55">
        <v>100</v>
      </c>
      <c r="G268" s="55">
        <v>100</v>
      </c>
    </row>
    <row r="269" spans="1:7" hidden="1" x14ac:dyDescent="0.25">
      <c r="A269" s="97">
        <v>3295</v>
      </c>
      <c r="B269" s="98" t="s">
        <v>224</v>
      </c>
      <c r="C269" s="54">
        <v>280.25</v>
      </c>
      <c r="D269" s="55"/>
      <c r="E269" s="55"/>
      <c r="F269" s="55"/>
      <c r="G269" s="55"/>
    </row>
    <row r="270" spans="1:7" ht="26.25" hidden="1" x14ac:dyDescent="0.25">
      <c r="A270" s="97">
        <v>3299</v>
      </c>
      <c r="B270" s="98" t="s">
        <v>157</v>
      </c>
      <c r="C270" s="54">
        <v>1637.55</v>
      </c>
      <c r="D270" s="55">
        <v>350</v>
      </c>
      <c r="E270" s="55">
        <v>350</v>
      </c>
      <c r="F270" s="55">
        <v>350</v>
      </c>
      <c r="G270" s="55">
        <v>350</v>
      </c>
    </row>
    <row r="271" spans="1:7" x14ac:dyDescent="0.25">
      <c r="A271" s="110">
        <v>34</v>
      </c>
      <c r="B271" s="111" t="s">
        <v>162</v>
      </c>
      <c r="C271" s="94">
        <f t="shared" ref="C271:G272" si="19">C272</f>
        <v>0</v>
      </c>
      <c r="D271" s="94">
        <f t="shared" si="19"/>
        <v>1</v>
      </c>
      <c r="E271" s="94">
        <f t="shared" si="19"/>
        <v>1</v>
      </c>
      <c r="F271" s="94">
        <f t="shared" si="19"/>
        <v>1</v>
      </c>
      <c r="G271" s="94">
        <f t="shared" si="19"/>
        <v>1</v>
      </c>
    </row>
    <row r="272" spans="1:7" hidden="1" x14ac:dyDescent="0.25">
      <c r="A272" s="112">
        <v>343</v>
      </c>
      <c r="B272" s="113" t="s">
        <v>163</v>
      </c>
      <c r="C272" s="52">
        <f t="shared" si="19"/>
        <v>0</v>
      </c>
      <c r="D272" s="52">
        <f t="shared" si="19"/>
        <v>1</v>
      </c>
      <c r="E272" s="52">
        <f t="shared" si="19"/>
        <v>1</v>
      </c>
      <c r="F272" s="52">
        <f t="shared" si="19"/>
        <v>1</v>
      </c>
      <c r="G272" s="52">
        <f t="shared" si="19"/>
        <v>1</v>
      </c>
    </row>
    <row r="273" spans="1:7" hidden="1" x14ac:dyDescent="0.25">
      <c r="A273" s="97">
        <v>3433</v>
      </c>
      <c r="B273" s="98" t="s">
        <v>225</v>
      </c>
      <c r="C273" s="54">
        <v>0</v>
      </c>
      <c r="D273" s="54">
        <v>1</v>
      </c>
      <c r="E273" s="54">
        <v>1</v>
      </c>
      <c r="F273" s="54">
        <v>1</v>
      </c>
      <c r="G273" s="54">
        <v>1</v>
      </c>
    </row>
    <row r="274" spans="1:7" x14ac:dyDescent="0.25">
      <c r="A274" s="152" t="s">
        <v>226</v>
      </c>
      <c r="B274" s="153" t="s">
        <v>227</v>
      </c>
      <c r="C274" s="88">
        <f t="shared" ref="C274:G275" si="20">C275</f>
        <v>28295.17</v>
      </c>
      <c r="D274" s="88">
        <f t="shared" si="20"/>
        <v>28650</v>
      </c>
      <c r="E274" s="88">
        <f t="shared" si="20"/>
        <v>28650</v>
      </c>
      <c r="F274" s="88">
        <f t="shared" si="20"/>
        <v>28650</v>
      </c>
      <c r="G274" s="88">
        <f t="shared" si="20"/>
        <v>28650</v>
      </c>
    </row>
    <row r="275" spans="1:7" x14ac:dyDescent="0.25">
      <c r="A275" s="108">
        <v>3</v>
      </c>
      <c r="B275" s="135" t="s">
        <v>112</v>
      </c>
      <c r="C275" s="91">
        <f t="shared" si="20"/>
        <v>28295.17</v>
      </c>
      <c r="D275" s="91">
        <f t="shared" si="20"/>
        <v>28650</v>
      </c>
      <c r="E275" s="91">
        <f t="shared" si="20"/>
        <v>28650</v>
      </c>
      <c r="F275" s="91">
        <f t="shared" si="20"/>
        <v>28650</v>
      </c>
      <c r="G275" s="91">
        <f t="shared" si="20"/>
        <v>28650</v>
      </c>
    </row>
    <row r="276" spans="1:7" x14ac:dyDescent="0.25">
      <c r="A276" s="110">
        <v>32</v>
      </c>
      <c r="B276" s="111" t="s">
        <v>48</v>
      </c>
      <c r="C276" s="94">
        <f>C277+C280+C285+C289</f>
        <v>28295.17</v>
      </c>
      <c r="D276" s="94">
        <f>D277+D280+D285+D289</f>
        <v>28650</v>
      </c>
      <c r="E276" s="94">
        <f>E277+E280+E285+E289</f>
        <v>28650</v>
      </c>
      <c r="F276" s="94">
        <f>F277+F280+F285+F289</f>
        <v>28650</v>
      </c>
      <c r="G276" s="94">
        <f>G277+G280+G285+G289</f>
        <v>28650</v>
      </c>
    </row>
    <row r="277" spans="1:7" hidden="1" x14ac:dyDescent="0.25">
      <c r="A277" s="112">
        <v>321</v>
      </c>
      <c r="B277" s="113" t="s">
        <v>141</v>
      </c>
      <c r="C277" s="52">
        <f>SUM(C278:C279)</f>
        <v>1230</v>
      </c>
      <c r="D277" s="52">
        <f>SUM(D278:D279)</f>
        <v>1100</v>
      </c>
      <c r="E277" s="52">
        <f>SUM(E278:E279)</f>
        <v>1100</v>
      </c>
      <c r="F277" s="52">
        <f>SUM(F278:F279)</f>
        <v>1100</v>
      </c>
      <c r="G277" s="52">
        <f>SUM(G278:G279)</f>
        <v>1100</v>
      </c>
    </row>
    <row r="278" spans="1:7" hidden="1" x14ac:dyDescent="0.25">
      <c r="A278" s="97">
        <v>3211</v>
      </c>
      <c r="B278" s="98" t="s">
        <v>142</v>
      </c>
      <c r="C278" s="54">
        <v>1230</v>
      </c>
      <c r="D278" s="55">
        <v>1000</v>
      </c>
      <c r="E278" s="55">
        <v>1000</v>
      </c>
      <c r="F278" s="55">
        <v>1000</v>
      </c>
      <c r="G278" s="55">
        <v>1000</v>
      </c>
    </row>
    <row r="279" spans="1:7" hidden="1" x14ac:dyDescent="0.25">
      <c r="A279" s="97">
        <v>3213</v>
      </c>
      <c r="B279" s="98" t="s">
        <v>143</v>
      </c>
      <c r="C279" s="54">
        <v>0</v>
      </c>
      <c r="D279" s="55">
        <v>100</v>
      </c>
      <c r="E279" s="55">
        <v>100</v>
      </c>
      <c r="F279" s="55">
        <v>100</v>
      </c>
      <c r="G279" s="55">
        <v>100</v>
      </c>
    </row>
    <row r="280" spans="1:7" hidden="1" x14ac:dyDescent="0.25">
      <c r="A280" s="112">
        <v>322</v>
      </c>
      <c r="B280" s="113" t="s">
        <v>113</v>
      </c>
      <c r="C280" s="52">
        <f>SUM(C281:C284)</f>
        <v>285.54000000000002</v>
      </c>
      <c r="D280" s="52">
        <f>SUM(D281:D284)</f>
        <v>1450</v>
      </c>
      <c r="E280" s="52">
        <f>SUM(E281:E284)</f>
        <v>1450</v>
      </c>
      <c r="F280" s="52">
        <f>SUM(F281:F284)</f>
        <v>1450</v>
      </c>
      <c r="G280" s="52">
        <f>SUM(G281:G284)</f>
        <v>1450</v>
      </c>
    </row>
    <row r="281" spans="1:7" hidden="1" x14ac:dyDescent="0.25">
      <c r="A281" s="97">
        <v>3221</v>
      </c>
      <c r="B281" s="98" t="s">
        <v>145</v>
      </c>
      <c r="C281" s="54">
        <v>127.29</v>
      </c>
      <c r="D281" s="55">
        <v>500</v>
      </c>
      <c r="E281" s="55">
        <v>500</v>
      </c>
      <c r="F281" s="55">
        <v>500</v>
      </c>
      <c r="G281" s="55">
        <v>500</v>
      </c>
    </row>
    <row r="282" spans="1:7" ht="26.25" hidden="1" x14ac:dyDescent="0.25">
      <c r="A282" s="97">
        <v>3224</v>
      </c>
      <c r="B282" s="98" t="s">
        <v>167</v>
      </c>
      <c r="C282" s="54">
        <v>0</v>
      </c>
      <c r="D282" s="55">
        <v>150</v>
      </c>
      <c r="E282" s="55">
        <v>150</v>
      </c>
      <c r="F282" s="55">
        <v>150</v>
      </c>
      <c r="G282" s="55">
        <v>150</v>
      </c>
    </row>
    <row r="283" spans="1:7" hidden="1" x14ac:dyDescent="0.25">
      <c r="A283" s="97">
        <v>3225</v>
      </c>
      <c r="B283" s="98" t="s">
        <v>146</v>
      </c>
      <c r="C283" s="54">
        <v>0</v>
      </c>
      <c r="D283" s="55">
        <v>600</v>
      </c>
      <c r="E283" s="55">
        <v>600</v>
      </c>
      <c r="F283" s="55">
        <v>600</v>
      </c>
      <c r="G283" s="55">
        <v>600</v>
      </c>
    </row>
    <row r="284" spans="1:7" ht="26.25" hidden="1" x14ac:dyDescent="0.25">
      <c r="A284" s="97">
        <v>3227</v>
      </c>
      <c r="B284" s="98" t="s">
        <v>147</v>
      </c>
      <c r="C284" s="54">
        <v>158.25</v>
      </c>
      <c r="D284" s="55">
        <v>200</v>
      </c>
      <c r="E284" s="55">
        <v>200</v>
      </c>
      <c r="F284" s="55">
        <v>200</v>
      </c>
      <c r="G284" s="55">
        <v>200</v>
      </c>
    </row>
    <row r="285" spans="1:7" hidden="1" x14ac:dyDescent="0.25">
      <c r="A285" s="112">
        <v>323</v>
      </c>
      <c r="B285" s="113" t="s">
        <v>148</v>
      </c>
      <c r="C285" s="52">
        <f>SUM(C286:C288)</f>
        <v>1170.6300000000001</v>
      </c>
      <c r="D285" s="52">
        <f>SUM(D286:D288)</f>
        <v>2800</v>
      </c>
      <c r="E285" s="52">
        <f>SUM(E286:E288)</f>
        <v>2800</v>
      </c>
      <c r="F285" s="52">
        <f>SUM(F286:F288)</f>
        <v>2800</v>
      </c>
      <c r="G285" s="52">
        <f>SUM(G286:G288)</f>
        <v>2800</v>
      </c>
    </row>
    <row r="286" spans="1:7" hidden="1" x14ac:dyDescent="0.25">
      <c r="A286" s="97">
        <v>3231</v>
      </c>
      <c r="B286" s="98" t="s">
        <v>149</v>
      </c>
      <c r="C286" s="54">
        <v>1170.6300000000001</v>
      </c>
      <c r="D286" s="55">
        <v>1000</v>
      </c>
      <c r="E286" s="55">
        <v>1000</v>
      </c>
      <c r="F286" s="55">
        <v>1000</v>
      </c>
      <c r="G286" s="55">
        <v>1000</v>
      </c>
    </row>
    <row r="287" spans="1:7" ht="26.25" hidden="1" x14ac:dyDescent="0.25">
      <c r="A287" s="97">
        <v>3232</v>
      </c>
      <c r="B287" s="98" t="s">
        <v>168</v>
      </c>
      <c r="C287" s="54">
        <v>0</v>
      </c>
      <c r="D287" s="55">
        <v>600</v>
      </c>
      <c r="E287" s="55">
        <v>600</v>
      </c>
      <c r="F287" s="55">
        <v>600</v>
      </c>
      <c r="G287" s="55">
        <v>600</v>
      </c>
    </row>
    <row r="288" spans="1:7" hidden="1" x14ac:dyDescent="0.25">
      <c r="A288" s="97">
        <v>3239</v>
      </c>
      <c r="B288" s="98" t="s">
        <v>156</v>
      </c>
      <c r="C288" s="54">
        <v>0</v>
      </c>
      <c r="D288" s="55">
        <v>1200</v>
      </c>
      <c r="E288" s="55">
        <v>1200</v>
      </c>
      <c r="F288" s="55">
        <v>1200</v>
      </c>
      <c r="G288" s="55">
        <v>1200</v>
      </c>
    </row>
    <row r="289" spans="1:7" ht="26.25" hidden="1" x14ac:dyDescent="0.25">
      <c r="A289" s="112">
        <v>329</v>
      </c>
      <c r="B289" s="113" t="s">
        <v>157</v>
      </c>
      <c r="C289" s="52">
        <f>SUM(C290:C291)</f>
        <v>25609</v>
      </c>
      <c r="D289" s="52">
        <f>SUM(D290:D291)</f>
        <v>23300</v>
      </c>
      <c r="E289" s="52">
        <f>SUM(E290:E291)</f>
        <v>23300</v>
      </c>
      <c r="F289" s="52">
        <f>SUM(F290:F291)</f>
        <v>23300</v>
      </c>
      <c r="G289" s="52">
        <f>SUM(G290:G291)</f>
        <v>23300</v>
      </c>
    </row>
    <row r="290" spans="1:7" hidden="1" x14ac:dyDescent="0.25">
      <c r="A290" s="154">
        <v>3292</v>
      </c>
      <c r="B290" s="98" t="s">
        <v>158</v>
      </c>
      <c r="C290" s="54">
        <v>2307</v>
      </c>
      <c r="D290" s="55">
        <v>2500</v>
      </c>
      <c r="E290" s="55">
        <v>2500</v>
      </c>
      <c r="F290" s="55">
        <v>2500</v>
      </c>
      <c r="G290" s="55">
        <v>2500</v>
      </c>
    </row>
    <row r="291" spans="1:7" ht="26.25" hidden="1" x14ac:dyDescent="0.25">
      <c r="A291" s="97">
        <v>3299</v>
      </c>
      <c r="B291" s="98" t="s">
        <v>157</v>
      </c>
      <c r="C291" s="54">
        <v>23302</v>
      </c>
      <c r="D291" s="55">
        <v>20800</v>
      </c>
      <c r="E291" s="55">
        <v>20800</v>
      </c>
      <c r="F291" s="55">
        <v>20800</v>
      </c>
      <c r="G291" s="55">
        <v>20800</v>
      </c>
    </row>
    <row r="292" spans="1:7" hidden="1" x14ac:dyDescent="0.25">
      <c r="A292" s="152" t="s">
        <v>228</v>
      </c>
      <c r="B292" s="153" t="s">
        <v>229</v>
      </c>
      <c r="C292" s="88">
        <f t="shared" ref="C292:G295" si="21">C293</f>
        <v>0</v>
      </c>
      <c r="D292" s="88">
        <f t="shared" si="21"/>
        <v>1000</v>
      </c>
      <c r="E292" s="88">
        <f t="shared" si="21"/>
        <v>0</v>
      </c>
      <c r="F292" s="88">
        <f t="shared" si="21"/>
        <v>0</v>
      </c>
      <c r="G292" s="88">
        <f t="shared" si="21"/>
        <v>0</v>
      </c>
    </row>
    <row r="293" spans="1:7" hidden="1" x14ac:dyDescent="0.25">
      <c r="A293" s="108">
        <v>3</v>
      </c>
      <c r="B293" s="135" t="s">
        <v>112</v>
      </c>
      <c r="C293" s="91">
        <f t="shared" si="21"/>
        <v>0</v>
      </c>
      <c r="D293" s="91">
        <f t="shared" si="21"/>
        <v>1000</v>
      </c>
      <c r="E293" s="91">
        <f t="shared" si="21"/>
        <v>0</v>
      </c>
      <c r="F293" s="91">
        <f t="shared" si="21"/>
        <v>0</v>
      </c>
      <c r="G293" s="91">
        <f t="shared" si="21"/>
        <v>0</v>
      </c>
    </row>
    <row r="294" spans="1:7" hidden="1" x14ac:dyDescent="0.25">
      <c r="A294" s="110">
        <v>32</v>
      </c>
      <c r="B294" s="111" t="s">
        <v>48</v>
      </c>
      <c r="C294" s="94">
        <f t="shared" si="21"/>
        <v>0</v>
      </c>
      <c r="D294" s="94">
        <f t="shared" si="21"/>
        <v>1000</v>
      </c>
      <c r="E294" s="94">
        <f t="shared" si="21"/>
        <v>0</v>
      </c>
      <c r="F294" s="94">
        <f t="shared" si="21"/>
        <v>0</v>
      </c>
      <c r="G294" s="94">
        <f t="shared" si="21"/>
        <v>0</v>
      </c>
    </row>
    <row r="295" spans="1:7" ht="26.25" hidden="1" x14ac:dyDescent="0.25">
      <c r="A295" s="112">
        <v>329</v>
      </c>
      <c r="B295" s="113" t="s">
        <v>157</v>
      </c>
      <c r="C295" s="52">
        <f t="shared" si="21"/>
        <v>0</v>
      </c>
      <c r="D295" s="52">
        <f t="shared" si="21"/>
        <v>1000</v>
      </c>
      <c r="E295" s="52">
        <f t="shared" si="21"/>
        <v>0</v>
      </c>
      <c r="F295" s="52">
        <f t="shared" si="21"/>
        <v>0</v>
      </c>
      <c r="G295" s="52">
        <f t="shared" si="21"/>
        <v>0</v>
      </c>
    </row>
    <row r="296" spans="1:7" ht="26.25" hidden="1" x14ac:dyDescent="0.25">
      <c r="A296" s="97">
        <v>3299</v>
      </c>
      <c r="B296" s="98" t="s">
        <v>157</v>
      </c>
      <c r="C296" s="54">
        <v>0</v>
      </c>
      <c r="D296" s="54">
        <v>1000</v>
      </c>
      <c r="E296" s="54">
        <v>0</v>
      </c>
      <c r="F296" s="54">
        <v>0</v>
      </c>
      <c r="G296" s="54">
        <v>0</v>
      </c>
    </row>
    <row r="297" spans="1:7" x14ac:dyDescent="0.25">
      <c r="A297" s="152" t="s">
        <v>230</v>
      </c>
      <c r="B297" s="153" t="s">
        <v>231</v>
      </c>
      <c r="C297" s="88">
        <f t="shared" ref="C297:G298" si="22">C298</f>
        <v>63068.209999999992</v>
      </c>
      <c r="D297" s="88">
        <f t="shared" si="22"/>
        <v>59000</v>
      </c>
      <c r="E297" s="88">
        <f t="shared" si="22"/>
        <v>30850</v>
      </c>
      <c r="F297" s="88">
        <f t="shared" si="22"/>
        <v>30850</v>
      </c>
      <c r="G297" s="88">
        <f t="shared" si="22"/>
        <v>30850</v>
      </c>
    </row>
    <row r="298" spans="1:7" x14ac:dyDescent="0.25">
      <c r="A298" s="108">
        <v>3</v>
      </c>
      <c r="B298" s="135" t="s">
        <v>112</v>
      </c>
      <c r="C298" s="91">
        <f t="shared" si="22"/>
        <v>63068.209999999992</v>
      </c>
      <c r="D298" s="91">
        <f t="shared" si="22"/>
        <v>59000</v>
      </c>
      <c r="E298" s="91">
        <f t="shared" si="22"/>
        <v>30850</v>
      </c>
      <c r="F298" s="91">
        <f t="shared" si="22"/>
        <v>30850</v>
      </c>
      <c r="G298" s="91">
        <f t="shared" si="22"/>
        <v>30850</v>
      </c>
    </row>
    <row r="299" spans="1:7" x14ac:dyDescent="0.25">
      <c r="A299" s="110">
        <v>32</v>
      </c>
      <c r="B299" s="111" t="s">
        <v>48</v>
      </c>
      <c r="C299" s="94">
        <f>C300+C302+C305+C311</f>
        <v>63068.209999999992</v>
      </c>
      <c r="D299" s="94">
        <f>D300+D302+D305+D311</f>
        <v>59000</v>
      </c>
      <c r="E299" s="94">
        <f>E300+E302+E305+E311</f>
        <v>30850</v>
      </c>
      <c r="F299" s="94">
        <f>F300+F302+F305+F311</f>
        <v>30850</v>
      </c>
      <c r="G299" s="94">
        <f>G300+G302+G305+G311</f>
        <v>30850</v>
      </c>
    </row>
    <row r="300" spans="1:7" hidden="1" x14ac:dyDescent="0.25">
      <c r="A300" s="112">
        <v>321</v>
      </c>
      <c r="B300" s="113" t="s">
        <v>141</v>
      </c>
      <c r="C300" s="133">
        <f>C301</f>
        <v>0</v>
      </c>
      <c r="D300" s="133">
        <f>D301</f>
        <v>0</v>
      </c>
      <c r="E300" s="133">
        <f>E301</f>
        <v>0</v>
      </c>
      <c r="F300" s="133">
        <f>F301</f>
        <v>0</v>
      </c>
      <c r="G300" s="133">
        <f>G301</f>
        <v>0</v>
      </c>
    </row>
    <row r="301" spans="1:7" hidden="1" x14ac:dyDescent="0.25">
      <c r="A301" s="97">
        <v>3213</v>
      </c>
      <c r="B301" s="98" t="s">
        <v>143</v>
      </c>
      <c r="C301" s="116">
        <v>0</v>
      </c>
      <c r="D301" s="116">
        <v>0</v>
      </c>
      <c r="E301" s="116">
        <v>0</v>
      </c>
      <c r="F301" s="116">
        <v>0</v>
      </c>
      <c r="G301" s="116">
        <v>0</v>
      </c>
    </row>
    <row r="302" spans="1:7" hidden="1" x14ac:dyDescent="0.25">
      <c r="A302" s="112">
        <v>322</v>
      </c>
      <c r="B302" s="113" t="s">
        <v>113</v>
      </c>
      <c r="C302" s="52">
        <f>SUM(C303:C304)</f>
        <v>984.59</v>
      </c>
      <c r="D302" s="52">
        <f>SUM(D303:D304)</f>
        <v>850</v>
      </c>
      <c r="E302" s="52">
        <f>SUM(E303:E304)</f>
        <v>850</v>
      </c>
      <c r="F302" s="52">
        <f>SUM(F303:F304)</f>
        <v>850</v>
      </c>
      <c r="G302" s="52">
        <f>SUM(G303:G304)</f>
        <v>850</v>
      </c>
    </row>
    <row r="303" spans="1:7" hidden="1" x14ac:dyDescent="0.25">
      <c r="A303" s="97">
        <v>3221</v>
      </c>
      <c r="B303" s="98" t="s">
        <v>145</v>
      </c>
      <c r="C303" s="54">
        <v>984.59</v>
      </c>
      <c r="D303" s="55">
        <v>150</v>
      </c>
      <c r="E303" s="55">
        <v>150</v>
      </c>
      <c r="F303" s="55">
        <v>150</v>
      </c>
      <c r="G303" s="55">
        <v>150</v>
      </c>
    </row>
    <row r="304" spans="1:7" hidden="1" x14ac:dyDescent="0.25">
      <c r="A304" s="97">
        <v>3225</v>
      </c>
      <c r="B304" s="98" t="s">
        <v>146</v>
      </c>
      <c r="C304" s="54">
        <v>0</v>
      </c>
      <c r="D304" s="55">
        <v>700</v>
      </c>
      <c r="E304" s="55">
        <v>700</v>
      </c>
      <c r="F304" s="55">
        <v>700</v>
      </c>
      <c r="G304" s="55">
        <v>700</v>
      </c>
    </row>
    <row r="305" spans="1:7" hidden="1" x14ac:dyDescent="0.25">
      <c r="A305" s="112">
        <v>323</v>
      </c>
      <c r="B305" s="113" t="s">
        <v>148</v>
      </c>
      <c r="C305" s="52">
        <f>SUM(C306:C310)</f>
        <v>37320</v>
      </c>
      <c r="D305" s="52">
        <f>SUM(D306:D310)</f>
        <v>33000</v>
      </c>
      <c r="E305" s="52">
        <f>SUM(E306:E310)</f>
        <v>5000</v>
      </c>
      <c r="F305" s="52">
        <f>SUM(F306:F310)</f>
        <v>5000</v>
      </c>
      <c r="G305" s="52">
        <f>SUM(G306:G310)</f>
        <v>5000</v>
      </c>
    </row>
    <row r="306" spans="1:7" hidden="1" x14ac:dyDescent="0.25">
      <c r="A306" s="97">
        <v>3231</v>
      </c>
      <c r="B306" s="98" t="s">
        <v>149</v>
      </c>
      <c r="C306" s="54">
        <v>0</v>
      </c>
      <c r="D306" s="55">
        <v>0</v>
      </c>
      <c r="E306" s="55">
        <v>0</v>
      </c>
      <c r="F306" s="55">
        <v>0</v>
      </c>
      <c r="G306" s="55">
        <v>0</v>
      </c>
    </row>
    <row r="307" spans="1:7" ht="26.25" hidden="1" x14ac:dyDescent="0.25">
      <c r="A307" s="97">
        <v>3232</v>
      </c>
      <c r="B307" s="98" t="s">
        <v>168</v>
      </c>
      <c r="C307" s="54">
        <v>0</v>
      </c>
      <c r="D307" s="55">
        <v>0</v>
      </c>
      <c r="E307" s="55">
        <v>0</v>
      </c>
      <c r="F307" s="55">
        <v>0</v>
      </c>
      <c r="G307" s="55">
        <v>0</v>
      </c>
    </row>
    <row r="308" spans="1:7" hidden="1" x14ac:dyDescent="0.25">
      <c r="A308" s="97">
        <v>3236</v>
      </c>
      <c r="B308" s="98" t="s">
        <v>153</v>
      </c>
      <c r="C308" s="54">
        <v>0</v>
      </c>
      <c r="D308" s="55">
        <v>0</v>
      </c>
      <c r="E308" s="55">
        <v>0</v>
      </c>
      <c r="F308" s="55">
        <v>0</v>
      </c>
      <c r="G308" s="55">
        <v>0</v>
      </c>
    </row>
    <row r="309" spans="1:7" hidden="1" x14ac:dyDescent="0.25">
      <c r="A309" s="97">
        <v>3237</v>
      </c>
      <c r="B309" s="98" t="s">
        <v>154</v>
      </c>
      <c r="C309" s="54">
        <v>0</v>
      </c>
      <c r="D309" s="55">
        <v>0</v>
      </c>
      <c r="E309" s="55">
        <v>0</v>
      </c>
      <c r="F309" s="55">
        <v>0</v>
      </c>
      <c r="G309" s="55">
        <v>0</v>
      </c>
    </row>
    <row r="310" spans="1:7" hidden="1" x14ac:dyDescent="0.25">
      <c r="A310" s="97">
        <v>3239</v>
      </c>
      <c r="B310" s="98" t="s">
        <v>156</v>
      </c>
      <c r="C310" s="54">
        <v>37320</v>
      </c>
      <c r="D310" s="55">
        <v>33000</v>
      </c>
      <c r="E310" s="55">
        <v>5000</v>
      </c>
      <c r="F310" s="55">
        <v>5000</v>
      </c>
      <c r="G310" s="55">
        <v>5000</v>
      </c>
    </row>
    <row r="311" spans="1:7" ht="26.25" hidden="1" x14ac:dyDescent="0.25">
      <c r="A311" s="112">
        <v>329</v>
      </c>
      <c r="B311" s="113" t="s">
        <v>157</v>
      </c>
      <c r="C311" s="52">
        <f>C312</f>
        <v>24763.62</v>
      </c>
      <c r="D311" s="52">
        <f>D312</f>
        <v>25150</v>
      </c>
      <c r="E311" s="52">
        <f>E312</f>
        <v>25000</v>
      </c>
      <c r="F311" s="52">
        <f>F312</f>
        <v>25000</v>
      </c>
      <c r="G311" s="52">
        <f>G312</f>
        <v>25000</v>
      </c>
    </row>
    <row r="312" spans="1:7" ht="26.25" hidden="1" x14ac:dyDescent="0.25">
      <c r="A312" s="97">
        <v>3299</v>
      </c>
      <c r="B312" s="98" t="s">
        <v>157</v>
      </c>
      <c r="C312" s="54">
        <v>24763.62</v>
      </c>
      <c r="D312" s="55">
        <v>25150</v>
      </c>
      <c r="E312" s="55">
        <v>25000</v>
      </c>
      <c r="F312" s="55">
        <v>25000</v>
      </c>
      <c r="G312" s="55">
        <v>25000</v>
      </c>
    </row>
    <row r="313" spans="1:7" x14ac:dyDescent="0.25">
      <c r="A313" s="152" t="s">
        <v>232</v>
      </c>
      <c r="B313" s="153" t="s">
        <v>233</v>
      </c>
      <c r="C313" s="88">
        <f t="shared" ref="C313:G316" si="23">C314</f>
        <v>0</v>
      </c>
      <c r="D313" s="88">
        <f t="shared" si="23"/>
        <v>0</v>
      </c>
      <c r="E313" s="88">
        <f t="shared" si="23"/>
        <v>0</v>
      </c>
      <c r="F313" s="88">
        <f t="shared" si="23"/>
        <v>0</v>
      </c>
      <c r="G313" s="88">
        <f t="shared" si="23"/>
        <v>0</v>
      </c>
    </row>
    <row r="314" spans="1:7" x14ac:dyDescent="0.25">
      <c r="A314" s="108">
        <v>3</v>
      </c>
      <c r="B314" s="135" t="s">
        <v>112</v>
      </c>
      <c r="C314" s="91">
        <f t="shared" si="23"/>
        <v>0</v>
      </c>
      <c r="D314" s="91">
        <f t="shared" si="23"/>
        <v>0</v>
      </c>
      <c r="E314" s="91">
        <f t="shared" si="23"/>
        <v>0</v>
      </c>
      <c r="F314" s="91">
        <f t="shared" si="23"/>
        <v>0</v>
      </c>
      <c r="G314" s="91">
        <f t="shared" si="23"/>
        <v>0</v>
      </c>
    </row>
    <row r="315" spans="1:7" x14ac:dyDescent="0.25">
      <c r="A315" s="110">
        <v>32</v>
      </c>
      <c r="B315" s="111" t="s">
        <v>48</v>
      </c>
      <c r="C315" s="94">
        <f t="shared" si="23"/>
        <v>0</v>
      </c>
      <c r="D315" s="94">
        <f t="shared" si="23"/>
        <v>0</v>
      </c>
      <c r="E315" s="94">
        <f t="shared" si="23"/>
        <v>0</v>
      </c>
      <c r="F315" s="94">
        <f t="shared" si="23"/>
        <v>0</v>
      </c>
      <c r="G315" s="94">
        <f t="shared" si="23"/>
        <v>0</v>
      </c>
    </row>
    <row r="316" spans="1:7" ht="26.25" hidden="1" x14ac:dyDescent="0.25">
      <c r="A316" s="112">
        <v>329</v>
      </c>
      <c r="B316" s="113" t="s">
        <v>157</v>
      </c>
      <c r="C316" s="52">
        <f t="shared" si="23"/>
        <v>0</v>
      </c>
      <c r="D316" s="52">
        <f t="shared" si="23"/>
        <v>0</v>
      </c>
      <c r="E316" s="52">
        <f t="shared" si="23"/>
        <v>0</v>
      </c>
      <c r="F316" s="52">
        <f t="shared" si="23"/>
        <v>0</v>
      </c>
      <c r="G316" s="52">
        <f t="shared" si="23"/>
        <v>0</v>
      </c>
    </row>
    <row r="317" spans="1:7" ht="26.25" hidden="1" x14ac:dyDescent="0.25">
      <c r="A317" s="97">
        <v>3299</v>
      </c>
      <c r="B317" s="98" t="s">
        <v>157</v>
      </c>
      <c r="C317" s="54">
        <v>0</v>
      </c>
      <c r="D317" s="55">
        <v>0</v>
      </c>
      <c r="E317" s="55">
        <v>0</v>
      </c>
      <c r="F317" s="55">
        <v>0</v>
      </c>
      <c r="G317" s="62">
        <v>0</v>
      </c>
    </row>
    <row r="318" spans="1:7" ht="26.25" x14ac:dyDescent="0.25">
      <c r="A318" s="127" t="s">
        <v>165</v>
      </c>
      <c r="B318" s="115" t="s">
        <v>234</v>
      </c>
      <c r="C318" s="85">
        <f t="shared" ref="C318:G319" si="24">C319</f>
        <v>2538721.2100000004</v>
      </c>
      <c r="D318" s="85">
        <f t="shared" si="24"/>
        <v>2713000</v>
      </c>
      <c r="E318" s="85">
        <f t="shared" si="24"/>
        <v>2733000</v>
      </c>
      <c r="F318" s="85">
        <f t="shared" si="24"/>
        <v>2733000</v>
      </c>
      <c r="G318" s="85">
        <f t="shared" si="24"/>
        <v>2733000</v>
      </c>
    </row>
    <row r="319" spans="1:7" x14ac:dyDescent="0.25">
      <c r="A319" s="152" t="s">
        <v>230</v>
      </c>
      <c r="B319" s="153" t="s">
        <v>231</v>
      </c>
      <c r="C319" s="88">
        <f t="shared" si="24"/>
        <v>2538721.2100000004</v>
      </c>
      <c r="D319" s="88">
        <f t="shared" si="24"/>
        <v>2713000</v>
      </c>
      <c r="E319" s="88">
        <f t="shared" si="24"/>
        <v>2733000</v>
      </c>
      <c r="F319" s="88">
        <f t="shared" si="24"/>
        <v>2733000</v>
      </c>
      <c r="G319" s="88">
        <f t="shared" si="24"/>
        <v>2733000</v>
      </c>
    </row>
    <row r="320" spans="1:7" x14ac:dyDescent="0.25">
      <c r="A320" s="108">
        <v>3</v>
      </c>
      <c r="B320" s="109" t="s">
        <v>112</v>
      </c>
      <c r="C320" s="91">
        <f>C321+C331+C337</f>
        <v>2538721.2100000004</v>
      </c>
      <c r="D320" s="91">
        <f>D321+D331+D337</f>
        <v>2713000</v>
      </c>
      <c r="E320" s="91">
        <f>E321+E331+E337</f>
        <v>2733000</v>
      </c>
      <c r="F320" s="91">
        <f>F321+F331+F337</f>
        <v>2733000</v>
      </c>
      <c r="G320" s="91">
        <f>G321+G331+G337</f>
        <v>2733000</v>
      </c>
    </row>
    <row r="321" spans="1:7" x14ac:dyDescent="0.25">
      <c r="A321" s="110">
        <v>31</v>
      </c>
      <c r="B321" s="111" t="s">
        <v>47</v>
      </c>
      <c r="C321" s="94">
        <f>C322+C326+C328</f>
        <v>2480742.2600000002</v>
      </c>
      <c r="D321" s="94">
        <f>D322+D326+D328</f>
        <v>2646900</v>
      </c>
      <c r="E321" s="94">
        <f>E322+E326+E328</f>
        <v>2669000</v>
      </c>
      <c r="F321" s="94">
        <f>F322+F326+F328</f>
        <v>2669000</v>
      </c>
      <c r="G321" s="94">
        <f>G322+G326+G328</f>
        <v>2669000</v>
      </c>
    </row>
    <row r="322" spans="1:7" hidden="1" x14ac:dyDescent="0.25">
      <c r="A322" s="112">
        <v>311</v>
      </c>
      <c r="B322" s="113" t="s">
        <v>187</v>
      </c>
      <c r="C322" s="52">
        <f>SUM(C323:C325)</f>
        <v>2049050.05</v>
      </c>
      <c r="D322" s="52">
        <f>SUM(D323:D325)</f>
        <v>2225200</v>
      </c>
      <c r="E322" s="52">
        <f>SUM(E323:E325)</f>
        <v>2224500</v>
      </c>
      <c r="F322" s="52">
        <f>SUM(F323:F325)</f>
        <v>2224500</v>
      </c>
      <c r="G322" s="52">
        <f>SUM(G323:G325)</f>
        <v>2224500</v>
      </c>
    </row>
    <row r="323" spans="1:7" hidden="1" x14ac:dyDescent="0.25">
      <c r="A323" s="97">
        <v>3111</v>
      </c>
      <c r="B323" s="98" t="s">
        <v>188</v>
      </c>
      <c r="C323" s="54">
        <v>1917153.54</v>
      </c>
      <c r="D323" s="55">
        <v>2100000</v>
      </c>
      <c r="E323" s="55">
        <v>2100000</v>
      </c>
      <c r="F323" s="55">
        <v>2100000</v>
      </c>
      <c r="G323" s="55">
        <v>2100000</v>
      </c>
    </row>
    <row r="324" spans="1:7" hidden="1" x14ac:dyDescent="0.25">
      <c r="A324" s="97">
        <v>3113</v>
      </c>
      <c r="B324" s="98" t="s">
        <v>235</v>
      </c>
      <c r="C324" s="54">
        <v>60770.52</v>
      </c>
      <c r="D324" s="55">
        <v>56500</v>
      </c>
      <c r="E324" s="55">
        <v>56500</v>
      </c>
      <c r="F324" s="55">
        <v>56500</v>
      </c>
      <c r="G324" s="55">
        <v>56500</v>
      </c>
    </row>
    <row r="325" spans="1:7" hidden="1" x14ac:dyDescent="0.25">
      <c r="A325" s="97">
        <v>3114</v>
      </c>
      <c r="B325" s="98" t="s">
        <v>236</v>
      </c>
      <c r="C325" s="54">
        <v>71125.990000000005</v>
      </c>
      <c r="D325" s="55">
        <v>68700</v>
      </c>
      <c r="E325" s="55">
        <v>68000</v>
      </c>
      <c r="F325" s="55">
        <v>68000</v>
      </c>
      <c r="G325" s="55">
        <v>68000</v>
      </c>
    </row>
    <row r="326" spans="1:7" hidden="1" x14ac:dyDescent="0.25">
      <c r="A326" s="112">
        <v>312</v>
      </c>
      <c r="B326" s="113" t="s">
        <v>189</v>
      </c>
      <c r="C326" s="52">
        <f>C327</f>
        <v>94398.17</v>
      </c>
      <c r="D326" s="52">
        <f>D327</f>
        <v>74500</v>
      </c>
      <c r="E326" s="52">
        <f>E327</f>
        <v>74500</v>
      </c>
      <c r="F326" s="52">
        <f>F327</f>
        <v>74500</v>
      </c>
      <c r="G326" s="52">
        <f>G327</f>
        <v>74500</v>
      </c>
    </row>
    <row r="327" spans="1:7" hidden="1" x14ac:dyDescent="0.25">
      <c r="A327" s="97">
        <v>3121</v>
      </c>
      <c r="B327" s="98" t="s">
        <v>189</v>
      </c>
      <c r="C327" s="54">
        <v>94398.17</v>
      </c>
      <c r="D327" s="55">
        <v>74500</v>
      </c>
      <c r="E327" s="55">
        <v>74500</v>
      </c>
      <c r="F327" s="55">
        <v>74500</v>
      </c>
      <c r="G327" s="55">
        <v>74500</v>
      </c>
    </row>
    <row r="328" spans="1:7" hidden="1" x14ac:dyDescent="0.25">
      <c r="A328" s="112">
        <v>313</v>
      </c>
      <c r="B328" s="113" t="s">
        <v>190</v>
      </c>
      <c r="C328" s="52">
        <f>C329+C330</f>
        <v>337294.04</v>
      </c>
      <c r="D328" s="52">
        <f>D329+D330</f>
        <v>347200</v>
      </c>
      <c r="E328" s="52">
        <f>E329+E330</f>
        <v>370000</v>
      </c>
      <c r="F328" s="52">
        <f>F329+F330</f>
        <v>370000</v>
      </c>
      <c r="G328" s="52">
        <f>G329+G330</f>
        <v>370000</v>
      </c>
    </row>
    <row r="329" spans="1:7" ht="26.25" hidden="1" x14ac:dyDescent="0.25">
      <c r="A329" s="97">
        <v>3132</v>
      </c>
      <c r="B329" s="98" t="s">
        <v>191</v>
      </c>
      <c r="C329" s="54">
        <v>337175.29</v>
      </c>
      <c r="D329" s="55">
        <v>347000</v>
      </c>
      <c r="E329" s="55">
        <v>370000</v>
      </c>
      <c r="F329" s="55">
        <v>370000</v>
      </c>
      <c r="G329" s="55">
        <v>370000</v>
      </c>
    </row>
    <row r="330" spans="1:7" ht="26.25" hidden="1" x14ac:dyDescent="0.25">
      <c r="A330" s="97">
        <v>3133</v>
      </c>
      <c r="B330" s="98" t="s">
        <v>237</v>
      </c>
      <c r="C330" s="54">
        <v>118.75</v>
      </c>
      <c r="D330" s="55">
        <v>200</v>
      </c>
      <c r="E330" s="55">
        <v>0</v>
      </c>
      <c r="F330" s="55">
        <v>0</v>
      </c>
      <c r="G330" s="55">
        <v>0</v>
      </c>
    </row>
    <row r="331" spans="1:7" x14ac:dyDescent="0.25">
      <c r="A331" s="110">
        <v>32</v>
      </c>
      <c r="B331" s="111" t="s">
        <v>48</v>
      </c>
      <c r="C331" s="94">
        <f>C332+C334</f>
        <v>54042.43</v>
      </c>
      <c r="D331" s="94">
        <f>D332+D334</f>
        <v>62100</v>
      </c>
      <c r="E331" s="94">
        <f>E332+E334</f>
        <v>60000</v>
      </c>
      <c r="F331" s="94">
        <f>F332+F334</f>
        <v>60000</v>
      </c>
      <c r="G331" s="94">
        <f>G332+G334</f>
        <v>60000</v>
      </c>
    </row>
    <row r="332" spans="1:7" hidden="1" x14ac:dyDescent="0.25">
      <c r="A332" s="112">
        <v>321</v>
      </c>
      <c r="B332" s="113" t="s">
        <v>141</v>
      </c>
      <c r="C332" s="52">
        <f>C333</f>
        <v>48012.97</v>
      </c>
      <c r="D332" s="52">
        <f>D333</f>
        <v>55000</v>
      </c>
      <c r="E332" s="52">
        <f>E333</f>
        <v>55000</v>
      </c>
      <c r="F332" s="52">
        <f>F333</f>
        <v>55000</v>
      </c>
      <c r="G332" s="52">
        <f>G333</f>
        <v>55000</v>
      </c>
    </row>
    <row r="333" spans="1:7" ht="26.25" hidden="1" x14ac:dyDescent="0.25">
      <c r="A333" s="97">
        <v>3212</v>
      </c>
      <c r="B333" s="98" t="s">
        <v>192</v>
      </c>
      <c r="C333" s="54">
        <v>48012.97</v>
      </c>
      <c r="D333" s="55">
        <v>55000</v>
      </c>
      <c r="E333" s="55">
        <v>55000</v>
      </c>
      <c r="F333" s="55">
        <v>55000</v>
      </c>
      <c r="G333" s="55">
        <v>55000</v>
      </c>
    </row>
    <row r="334" spans="1:7" ht="26.25" hidden="1" x14ac:dyDescent="0.25">
      <c r="A334" s="112">
        <v>329</v>
      </c>
      <c r="B334" s="113" t="s">
        <v>157</v>
      </c>
      <c r="C334" s="52">
        <f>C335+C336</f>
        <v>6029.46</v>
      </c>
      <c r="D334" s="52">
        <f>D335+D336</f>
        <v>7100</v>
      </c>
      <c r="E334" s="52">
        <f>E335+E336</f>
        <v>5000</v>
      </c>
      <c r="F334" s="52">
        <f>F335+F336</f>
        <v>5000</v>
      </c>
      <c r="G334" s="52">
        <f>G335+G336</f>
        <v>5000</v>
      </c>
    </row>
    <row r="335" spans="1:7" hidden="1" x14ac:dyDescent="0.25">
      <c r="A335" s="97">
        <v>3295</v>
      </c>
      <c r="B335" s="98" t="s">
        <v>161</v>
      </c>
      <c r="C335" s="54">
        <v>4266.75</v>
      </c>
      <c r="D335" s="55">
        <v>5000</v>
      </c>
      <c r="E335" s="55">
        <v>5000</v>
      </c>
      <c r="F335" s="55">
        <v>5000</v>
      </c>
      <c r="G335" s="55">
        <v>5000</v>
      </c>
    </row>
    <row r="336" spans="1:7" hidden="1" x14ac:dyDescent="0.25">
      <c r="A336" s="97">
        <v>3296</v>
      </c>
      <c r="B336" s="98" t="s">
        <v>238</v>
      </c>
      <c r="C336" s="54">
        <v>1762.71</v>
      </c>
      <c r="D336" s="55">
        <v>2100</v>
      </c>
      <c r="E336" s="55">
        <v>0</v>
      </c>
      <c r="F336" s="55">
        <v>0</v>
      </c>
      <c r="G336" s="55">
        <v>0</v>
      </c>
    </row>
    <row r="337" spans="1:7" x14ac:dyDescent="0.25">
      <c r="A337" s="110">
        <v>34</v>
      </c>
      <c r="B337" s="111" t="s">
        <v>162</v>
      </c>
      <c r="C337" s="94">
        <f t="shared" ref="C337:G338" si="25">C338</f>
        <v>3936.52</v>
      </c>
      <c r="D337" s="94">
        <f t="shared" si="25"/>
        <v>4000</v>
      </c>
      <c r="E337" s="94">
        <f t="shared" si="25"/>
        <v>4000</v>
      </c>
      <c r="F337" s="94">
        <f t="shared" si="25"/>
        <v>4000</v>
      </c>
      <c r="G337" s="94">
        <f t="shared" si="25"/>
        <v>4000</v>
      </c>
    </row>
    <row r="338" spans="1:7" hidden="1" x14ac:dyDescent="0.25">
      <c r="A338" s="112">
        <v>343</v>
      </c>
      <c r="B338" s="113" t="s">
        <v>163</v>
      </c>
      <c r="C338" s="52">
        <f t="shared" si="25"/>
        <v>3936.52</v>
      </c>
      <c r="D338" s="52">
        <f t="shared" si="25"/>
        <v>4000</v>
      </c>
      <c r="E338" s="52">
        <f t="shared" si="25"/>
        <v>4000</v>
      </c>
      <c r="F338" s="52">
        <f t="shared" si="25"/>
        <v>4000</v>
      </c>
      <c r="G338" s="52">
        <f t="shared" si="25"/>
        <v>4000</v>
      </c>
    </row>
    <row r="339" spans="1:7" hidden="1" x14ac:dyDescent="0.25">
      <c r="A339" s="97">
        <v>3433</v>
      </c>
      <c r="B339" s="98" t="s">
        <v>225</v>
      </c>
      <c r="C339" s="54">
        <v>3936.52</v>
      </c>
      <c r="D339" s="55">
        <v>4000</v>
      </c>
      <c r="E339" s="55">
        <v>4000</v>
      </c>
      <c r="F339" s="55">
        <v>4000</v>
      </c>
      <c r="G339" s="55">
        <v>4000</v>
      </c>
    </row>
    <row r="340" spans="1:7" x14ac:dyDescent="0.25">
      <c r="A340" s="149" t="s">
        <v>204</v>
      </c>
      <c r="B340" s="155" t="s">
        <v>175</v>
      </c>
      <c r="C340" s="85">
        <f t="shared" ref="C340:G344" si="26">C341</f>
        <v>413.73</v>
      </c>
      <c r="D340" s="85">
        <f t="shared" si="26"/>
        <v>520</v>
      </c>
      <c r="E340" s="85">
        <f t="shared" si="26"/>
        <v>520</v>
      </c>
      <c r="F340" s="85">
        <f t="shared" si="26"/>
        <v>520</v>
      </c>
      <c r="G340" s="85">
        <f t="shared" si="26"/>
        <v>520</v>
      </c>
    </row>
    <row r="341" spans="1:7" x14ac:dyDescent="0.25">
      <c r="A341" s="156" t="s">
        <v>230</v>
      </c>
      <c r="B341" s="157" t="s">
        <v>231</v>
      </c>
      <c r="C341" s="88">
        <f t="shared" si="26"/>
        <v>413.73</v>
      </c>
      <c r="D341" s="88">
        <f t="shared" si="26"/>
        <v>520</v>
      </c>
      <c r="E341" s="88">
        <f t="shared" si="26"/>
        <v>520</v>
      </c>
      <c r="F341" s="88">
        <f t="shared" si="26"/>
        <v>520</v>
      </c>
      <c r="G341" s="88">
        <f t="shared" si="26"/>
        <v>520</v>
      </c>
    </row>
    <row r="342" spans="1:7" x14ac:dyDescent="0.25">
      <c r="A342" s="108">
        <v>3</v>
      </c>
      <c r="B342" s="135" t="s">
        <v>112</v>
      </c>
      <c r="C342" s="91">
        <f t="shared" si="26"/>
        <v>413.73</v>
      </c>
      <c r="D342" s="91">
        <f t="shared" si="26"/>
        <v>520</v>
      </c>
      <c r="E342" s="91">
        <f t="shared" si="26"/>
        <v>520</v>
      </c>
      <c r="F342" s="91">
        <f t="shared" si="26"/>
        <v>520</v>
      </c>
      <c r="G342" s="91">
        <f t="shared" si="26"/>
        <v>520</v>
      </c>
    </row>
    <row r="343" spans="1:7" x14ac:dyDescent="0.25">
      <c r="A343" s="92">
        <v>32</v>
      </c>
      <c r="B343" s="93" t="s">
        <v>48</v>
      </c>
      <c r="C343" s="94">
        <f t="shared" si="26"/>
        <v>413.73</v>
      </c>
      <c r="D343" s="94">
        <f t="shared" si="26"/>
        <v>520</v>
      </c>
      <c r="E343" s="94">
        <f t="shared" si="26"/>
        <v>520</v>
      </c>
      <c r="F343" s="94">
        <f t="shared" si="26"/>
        <v>520</v>
      </c>
      <c r="G343" s="94">
        <f t="shared" si="26"/>
        <v>520</v>
      </c>
    </row>
    <row r="344" spans="1:7" ht="26.25" hidden="1" x14ac:dyDescent="0.25">
      <c r="A344" s="112">
        <v>329</v>
      </c>
      <c r="B344" s="113" t="s">
        <v>157</v>
      </c>
      <c r="C344" s="52">
        <f t="shared" si="26"/>
        <v>413.73</v>
      </c>
      <c r="D344" s="52">
        <f t="shared" si="26"/>
        <v>520</v>
      </c>
      <c r="E344" s="52">
        <f t="shared" si="26"/>
        <v>520</v>
      </c>
      <c r="F344" s="52">
        <f t="shared" si="26"/>
        <v>520</v>
      </c>
      <c r="G344" s="52">
        <f t="shared" si="26"/>
        <v>520</v>
      </c>
    </row>
    <row r="345" spans="1:7" ht="26.25" hidden="1" x14ac:dyDescent="0.25">
      <c r="A345" s="97">
        <v>3299</v>
      </c>
      <c r="B345" s="98" t="s">
        <v>157</v>
      </c>
      <c r="C345" s="116">
        <v>413.73</v>
      </c>
      <c r="D345" s="58">
        <v>520</v>
      </c>
      <c r="E345" s="58">
        <v>520</v>
      </c>
      <c r="F345" s="58">
        <v>520</v>
      </c>
      <c r="G345" s="58">
        <v>520</v>
      </c>
    </row>
    <row r="346" spans="1:7" x14ac:dyDescent="0.25">
      <c r="A346" s="139" t="s">
        <v>239</v>
      </c>
      <c r="B346" s="158" t="s">
        <v>177</v>
      </c>
      <c r="C346" s="85">
        <f>C347+C352</f>
        <v>1016</v>
      </c>
      <c r="D346" s="85">
        <f>D347+D352</f>
        <v>1850</v>
      </c>
      <c r="E346" s="85">
        <f>E347+E352</f>
        <v>1850</v>
      </c>
      <c r="F346" s="85">
        <f>F347+F352</f>
        <v>1850</v>
      </c>
      <c r="G346" s="85">
        <f>G347+G352</f>
        <v>1850</v>
      </c>
    </row>
    <row r="347" spans="1:7" x14ac:dyDescent="0.25">
      <c r="A347" s="159" t="s">
        <v>222</v>
      </c>
      <c r="B347" s="160" t="s">
        <v>223</v>
      </c>
      <c r="C347" s="88">
        <f t="shared" ref="C347:G350" si="27">C348</f>
        <v>0</v>
      </c>
      <c r="D347" s="88">
        <f t="shared" si="27"/>
        <v>50</v>
      </c>
      <c r="E347" s="88">
        <f t="shared" si="27"/>
        <v>50</v>
      </c>
      <c r="F347" s="88">
        <f t="shared" si="27"/>
        <v>50</v>
      </c>
      <c r="G347" s="88">
        <f t="shared" si="27"/>
        <v>50</v>
      </c>
    </row>
    <row r="348" spans="1:7" x14ac:dyDescent="0.25">
      <c r="A348" s="89">
        <v>3</v>
      </c>
      <c r="B348" s="90" t="s">
        <v>112</v>
      </c>
      <c r="C348" s="91">
        <f t="shared" si="27"/>
        <v>0</v>
      </c>
      <c r="D348" s="91">
        <f t="shared" si="27"/>
        <v>50</v>
      </c>
      <c r="E348" s="91">
        <f t="shared" si="27"/>
        <v>50</v>
      </c>
      <c r="F348" s="91">
        <f t="shared" si="27"/>
        <v>50</v>
      </c>
      <c r="G348" s="91">
        <f t="shared" si="27"/>
        <v>50</v>
      </c>
    </row>
    <row r="349" spans="1:7" x14ac:dyDescent="0.25">
      <c r="A349" s="92">
        <v>32</v>
      </c>
      <c r="B349" s="93" t="s">
        <v>48</v>
      </c>
      <c r="C349" s="94">
        <f t="shared" si="27"/>
        <v>0</v>
      </c>
      <c r="D349" s="94">
        <f t="shared" si="27"/>
        <v>50</v>
      </c>
      <c r="E349" s="94">
        <f t="shared" si="27"/>
        <v>50</v>
      </c>
      <c r="F349" s="94">
        <f t="shared" si="27"/>
        <v>50</v>
      </c>
      <c r="G349" s="94">
        <f t="shared" si="27"/>
        <v>50</v>
      </c>
    </row>
    <row r="350" spans="1:7" ht="26.25" hidden="1" x14ac:dyDescent="0.25">
      <c r="A350" s="112">
        <v>329</v>
      </c>
      <c r="B350" s="113" t="s">
        <v>157</v>
      </c>
      <c r="C350" s="52">
        <f t="shared" si="27"/>
        <v>0</v>
      </c>
      <c r="D350" s="52">
        <f t="shared" si="27"/>
        <v>50</v>
      </c>
      <c r="E350" s="52">
        <f t="shared" si="27"/>
        <v>50</v>
      </c>
      <c r="F350" s="52">
        <f t="shared" si="27"/>
        <v>50</v>
      </c>
      <c r="G350" s="52">
        <f t="shared" si="27"/>
        <v>50</v>
      </c>
    </row>
    <row r="351" spans="1:7" ht="26.25" hidden="1" x14ac:dyDescent="0.25">
      <c r="A351" s="97">
        <v>3299</v>
      </c>
      <c r="B351" s="98" t="s">
        <v>157</v>
      </c>
      <c r="C351" s="54">
        <v>0</v>
      </c>
      <c r="D351" s="55">
        <v>50</v>
      </c>
      <c r="E351" s="55">
        <v>50</v>
      </c>
      <c r="F351" s="55">
        <v>50</v>
      </c>
      <c r="G351" s="55">
        <v>50</v>
      </c>
    </row>
    <row r="352" spans="1:7" x14ac:dyDescent="0.25">
      <c r="A352" s="161" t="s">
        <v>226</v>
      </c>
      <c r="B352" s="162" t="s">
        <v>227</v>
      </c>
      <c r="C352" s="88">
        <f t="shared" ref="C352:G355" si="28">C353</f>
        <v>1016</v>
      </c>
      <c r="D352" s="88">
        <f t="shared" si="28"/>
        <v>1800</v>
      </c>
      <c r="E352" s="88">
        <f t="shared" si="28"/>
        <v>1800</v>
      </c>
      <c r="F352" s="88">
        <f t="shared" si="28"/>
        <v>1800</v>
      </c>
      <c r="G352" s="88">
        <f t="shared" si="28"/>
        <v>1800</v>
      </c>
    </row>
    <row r="353" spans="1:7" x14ac:dyDescent="0.25">
      <c r="A353" s="89">
        <v>3</v>
      </c>
      <c r="B353" s="90" t="s">
        <v>112</v>
      </c>
      <c r="C353" s="91">
        <f t="shared" si="28"/>
        <v>1016</v>
      </c>
      <c r="D353" s="91">
        <f t="shared" si="28"/>
        <v>1800</v>
      </c>
      <c r="E353" s="91">
        <f t="shared" si="28"/>
        <v>1800</v>
      </c>
      <c r="F353" s="91">
        <f t="shared" si="28"/>
        <v>1800</v>
      </c>
      <c r="G353" s="91">
        <f t="shared" si="28"/>
        <v>1800</v>
      </c>
    </row>
    <row r="354" spans="1:7" x14ac:dyDescent="0.25">
      <c r="A354" s="92">
        <v>32</v>
      </c>
      <c r="B354" s="93" t="s">
        <v>48</v>
      </c>
      <c r="C354" s="94">
        <f t="shared" si="28"/>
        <v>1016</v>
      </c>
      <c r="D354" s="94">
        <f t="shared" si="28"/>
        <v>1800</v>
      </c>
      <c r="E354" s="94">
        <f t="shared" si="28"/>
        <v>1800</v>
      </c>
      <c r="F354" s="94">
        <f t="shared" si="28"/>
        <v>1800</v>
      </c>
      <c r="G354" s="94">
        <f t="shared" si="28"/>
        <v>1800</v>
      </c>
    </row>
    <row r="355" spans="1:7" ht="26.25" hidden="1" x14ac:dyDescent="0.25">
      <c r="A355" s="112">
        <v>329</v>
      </c>
      <c r="B355" s="113" t="s">
        <v>157</v>
      </c>
      <c r="C355" s="52">
        <f t="shared" si="28"/>
        <v>1016</v>
      </c>
      <c r="D355" s="52">
        <f t="shared" si="28"/>
        <v>1800</v>
      </c>
      <c r="E355" s="52">
        <f t="shared" si="28"/>
        <v>1800</v>
      </c>
      <c r="F355" s="52">
        <f t="shared" si="28"/>
        <v>1800</v>
      </c>
      <c r="G355" s="52">
        <f t="shared" si="28"/>
        <v>1800</v>
      </c>
    </row>
    <row r="356" spans="1:7" ht="26.25" hidden="1" x14ac:dyDescent="0.25">
      <c r="A356" s="97">
        <v>3299</v>
      </c>
      <c r="B356" s="98" t="s">
        <v>157</v>
      </c>
      <c r="C356" s="54">
        <v>1016</v>
      </c>
      <c r="D356" s="55">
        <v>1800</v>
      </c>
      <c r="E356" s="55">
        <v>1800</v>
      </c>
      <c r="F356" s="55">
        <v>1800</v>
      </c>
      <c r="G356" s="55">
        <v>1800</v>
      </c>
    </row>
    <row r="357" spans="1:7" x14ac:dyDescent="0.25">
      <c r="A357" s="139" t="s">
        <v>240</v>
      </c>
      <c r="B357" s="139" t="s">
        <v>241</v>
      </c>
      <c r="C357" s="85">
        <f>C358+C364+C392</f>
        <v>211280.32</v>
      </c>
      <c r="D357" s="85">
        <f>D358+D364+D392</f>
        <v>212540</v>
      </c>
      <c r="E357" s="85">
        <f>E358+E364+E392</f>
        <v>208000</v>
      </c>
      <c r="F357" s="85">
        <f>F358+F364+F392</f>
        <v>208000</v>
      </c>
      <c r="G357" s="85">
        <f>G358+G364+G392</f>
        <v>208000</v>
      </c>
    </row>
    <row r="358" spans="1:7" ht="26.25" x14ac:dyDescent="0.25">
      <c r="A358" s="161" t="s">
        <v>242</v>
      </c>
      <c r="B358" s="163" t="s">
        <v>243</v>
      </c>
      <c r="C358" s="88">
        <f t="shared" ref="C358:G360" si="29">C359</f>
        <v>0</v>
      </c>
      <c r="D358" s="88">
        <f t="shared" si="29"/>
        <v>1000</v>
      </c>
      <c r="E358" s="88">
        <f t="shared" si="29"/>
        <v>0</v>
      </c>
      <c r="F358" s="88">
        <f t="shared" si="29"/>
        <v>0</v>
      </c>
      <c r="G358" s="88">
        <f t="shared" si="29"/>
        <v>0</v>
      </c>
    </row>
    <row r="359" spans="1:7" x14ac:dyDescent="0.25">
      <c r="A359" s="89">
        <v>3</v>
      </c>
      <c r="B359" s="90" t="s">
        <v>112</v>
      </c>
      <c r="C359" s="91">
        <f t="shared" si="29"/>
        <v>0</v>
      </c>
      <c r="D359" s="91">
        <f t="shared" si="29"/>
        <v>1000</v>
      </c>
      <c r="E359" s="91">
        <f t="shared" si="29"/>
        <v>0</v>
      </c>
      <c r="F359" s="91">
        <f t="shared" si="29"/>
        <v>0</v>
      </c>
      <c r="G359" s="91">
        <f t="shared" si="29"/>
        <v>0</v>
      </c>
    </row>
    <row r="360" spans="1:7" x14ac:dyDescent="0.25">
      <c r="A360" s="92">
        <v>32</v>
      </c>
      <c r="B360" s="93" t="s">
        <v>48</v>
      </c>
      <c r="C360" s="94">
        <f t="shared" si="29"/>
        <v>0</v>
      </c>
      <c r="D360" s="94">
        <f t="shared" si="29"/>
        <v>1000</v>
      </c>
      <c r="E360" s="94">
        <f t="shared" si="29"/>
        <v>0</v>
      </c>
      <c r="F360" s="94">
        <f t="shared" si="29"/>
        <v>0</v>
      </c>
      <c r="G360" s="94">
        <f t="shared" si="29"/>
        <v>0</v>
      </c>
    </row>
    <row r="361" spans="1:7" hidden="1" x14ac:dyDescent="0.25">
      <c r="A361" s="95">
        <v>322</v>
      </c>
      <c r="B361" s="96" t="s">
        <v>113</v>
      </c>
      <c r="C361" s="52">
        <f>SUM(C362:C363)</f>
        <v>0</v>
      </c>
      <c r="D361" s="52">
        <f>SUM(D362:D363)</f>
        <v>1000</v>
      </c>
      <c r="E361" s="52">
        <f>SUM(E362:E363)</f>
        <v>0</v>
      </c>
      <c r="F361" s="52">
        <f>SUM(F362:F363)</f>
        <v>0</v>
      </c>
      <c r="G361" s="52">
        <f>SUM(G362:G363)</f>
        <v>0</v>
      </c>
    </row>
    <row r="362" spans="1:7" hidden="1" x14ac:dyDescent="0.25">
      <c r="A362" s="97">
        <v>3222</v>
      </c>
      <c r="B362" s="98" t="s">
        <v>114</v>
      </c>
      <c r="C362" s="54">
        <v>0</v>
      </c>
      <c r="D362" s="55">
        <v>0</v>
      </c>
      <c r="E362" s="55">
        <v>0</v>
      </c>
      <c r="F362" s="55">
        <v>0</v>
      </c>
      <c r="G362" s="62">
        <v>0</v>
      </c>
    </row>
    <row r="363" spans="1:7" hidden="1" x14ac:dyDescent="0.25">
      <c r="A363" s="97">
        <v>3225</v>
      </c>
      <c r="B363" s="98" t="s">
        <v>146</v>
      </c>
      <c r="C363" s="54">
        <v>0</v>
      </c>
      <c r="D363" s="55">
        <v>1000</v>
      </c>
      <c r="E363" s="55">
        <v>0</v>
      </c>
      <c r="F363" s="55">
        <v>0</v>
      </c>
      <c r="G363" s="62">
        <v>0</v>
      </c>
    </row>
    <row r="364" spans="1:7" x14ac:dyDescent="0.25">
      <c r="A364" s="159" t="s">
        <v>226</v>
      </c>
      <c r="B364" s="160" t="s">
        <v>227</v>
      </c>
      <c r="C364" s="88">
        <f>C365</f>
        <v>20508.04</v>
      </c>
      <c r="D364" s="88">
        <f>D365</f>
        <v>18540</v>
      </c>
      <c r="E364" s="88">
        <f>E365</f>
        <v>15000</v>
      </c>
      <c r="F364" s="88">
        <f>F365</f>
        <v>15000</v>
      </c>
      <c r="G364" s="88">
        <f>G365</f>
        <v>15000</v>
      </c>
    </row>
    <row r="365" spans="1:7" x14ac:dyDescent="0.25">
      <c r="A365" s="89">
        <v>3</v>
      </c>
      <c r="B365" s="90" t="s">
        <v>112</v>
      </c>
      <c r="C365" s="91">
        <f>C366+C389</f>
        <v>20508.04</v>
      </c>
      <c r="D365" s="91">
        <f>D366+D389</f>
        <v>18540</v>
      </c>
      <c r="E365" s="91">
        <f>E366+E389</f>
        <v>15000</v>
      </c>
      <c r="F365" s="91">
        <f>F366+F389</f>
        <v>15000</v>
      </c>
      <c r="G365" s="91">
        <f>G366+G389</f>
        <v>15000</v>
      </c>
    </row>
    <row r="366" spans="1:7" x14ac:dyDescent="0.25">
      <c r="A366" s="92">
        <v>32</v>
      </c>
      <c r="B366" s="93" t="s">
        <v>48</v>
      </c>
      <c r="C366" s="94">
        <f>C367+C371+C378+C387</f>
        <v>20239.670000000002</v>
      </c>
      <c r="D366" s="94">
        <f>D367+D371+D378+D387</f>
        <v>18140</v>
      </c>
      <c r="E366" s="94">
        <f>E367+E371+E378+E387</f>
        <v>14900</v>
      </c>
      <c r="F366" s="94">
        <f>F367+F371+F378+F387</f>
        <v>14900</v>
      </c>
      <c r="G366" s="94">
        <f>G367+G371+G378+G387</f>
        <v>14900</v>
      </c>
    </row>
    <row r="367" spans="1:7" hidden="1" x14ac:dyDescent="0.25">
      <c r="A367" s="95">
        <v>321</v>
      </c>
      <c r="B367" s="96" t="s">
        <v>141</v>
      </c>
      <c r="C367" s="52">
        <f>SUM(C368:C370)</f>
        <v>0</v>
      </c>
      <c r="D367" s="52">
        <f>SUM(D368:D370)</f>
        <v>100</v>
      </c>
      <c r="E367" s="52">
        <f>SUM(E368:E370)</f>
        <v>100</v>
      </c>
      <c r="F367" s="52">
        <f>SUM(F368:F370)</f>
        <v>100</v>
      </c>
      <c r="G367" s="52">
        <f>SUM(G368:G370)</f>
        <v>100</v>
      </c>
    </row>
    <row r="368" spans="1:7" hidden="1" x14ac:dyDescent="0.25">
      <c r="A368" s="164">
        <v>3211</v>
      </c>
      <c r="B368" s="98" t="s">
        <v>142</v>
      </c>
      <c r="C368" s="54">
        <v>0</v>
      </c>
      <c r="D368" s="55">
        <v>25</v>
      </c>
      <c r="E368" s="55">
        <v>25</v>
      </c>
      <c r="F368" s="55">
        <v>25</v>
      </c>
      <c r="G368" s="55">
        <v>25</v>
      </c>
    </row>
    <row r="369" spans="1:7" hidden="1" x14ac:dyDescent="0.25">
      <c r="A369" s="164">
        <v>3213</v>
      </c>
      <c r="B369" s="165" t="s">
        <v>143</v>
      </c>
      <c r="C369" s="54">
        <v>0</v>
      </c>
      <c r="D369" s="55">
        <v>50</v>
      </c>
      <c r="E369" s="55">
        <v>50</v>
      </c>
      <c r="F369" s="55">
        <v>50</v>
      </c>
      <c r="G369" s="55">
        <v>50</v>
      </c>
    </row>
    <row r="370" spans="1:7" hidden="1" x14ac:dyDescent="0.25">
      <c r="A370" s="97">
        <v>3214</v>
      </c>
      <c r="B370" s="98" t="s">
        <v>144</v>
      </c>
      <c r="C370" s="54">
        <v>0</v>
      </c>
      <c r="D370" s="55">
        <v>25</v>
      </c>
      <c r="E370" s="55">
        <v>25</v>
      </c>
      <c r="F370" s="55">
        <v>25</v>
      </c>
      <c r="G370" s="55">
        <v>25</v>
      </c>
    </row>
    <row r="371" spans="1:7" hidden="1" x14ac:dyDescent="0.25">
      <c r="A371" s="95">
        <v>322</v>
      </c>
      <c r="B371" s="96" t="s">
        <v>113</v>
      </c>
      <c r="C371" s="52">
        <f>SUM(C372:C377)</f>
        <v>15387.68</v>
      </c>
      <c r="D371" s="52">
        <f>SUM(D372:D377)</f>
        <v>15450</v>
      </c>
      <c r="E371" s="52">
        <f>SUM(E372:E377)</f>
        <v>12300</v>
      </c>
      <c r="F371" s="52">
        <f>SUM(F372:F377)</f>
        <v>12300</v>
      </c>
      <c r="G371" s="52">
        <f>SUM(G372:G377)</f>
        <v>12300</v>
      </c>
    </row>
    <row r="372" spans="1:7" hidden="1" x14ac:dyDescent="0.25">
      <c r="A372" s="97">
        <v>3221</v>
      </c>
      <c r="B372" s="98" t="s">
        <v>145</v>
      </c>
      <c r="C372" s="54">
        <v>8071.94</v>
      </c>
      <c r="D372" s="55">
        <v>4000</v>
      </c>
      <c r="E372" s="55">
        <v>1000</v>
      </c>
      <c r="F372" s="55">
        <v>1000</v>
      </c>
      <c r="G372" s="55">
        <v>1000</v>
      </c>
    </row>
    <row r="373" spans="1:7" hidden="1" x14ac:dyDescent="0.25">
      <c r="A373" s="97">
        <v>3222</v>
      </c>
      <c r="B373" s="98" t="s">
        <v>114</v>
      </c>
      <c r="C373" s="54">
        <v>6726.21</v>
      </c>
      <c r="D373" s="55">
        <v>10000</v>
      </c>
      <c r="E373" s="55">
        <v>10000</v>
      </c>
      <c r="F373" s="55">
        <v>10000</v>
      </c>
      <c r="G373" s="55">
        <v>10000</v>
      </c>
    </row>
    <row r="374" spans="1:7" hidden="1" x14ac:dyDescent="0.25">
      <c r="A374" s="97">
        <v>3223</v>
      </c>
      <c r="B374" s="98" t="s">
        <v>137</v>
      </c>
      <c r="C374" s="54">
        <v>0</v>
      </c>
      <c r="D374" s="55">
        <v>100</v>
      </c>
      <c r="E374" s="55">
        <v>100</v>
      </c>
      <c r="F374" s="55">
        <v>100</v>
      </c>
      <c r="G374" s="55">
        <v>100</v>
      </c>
    </row>
    <row r="375" spans="1:7" ht="26.25" hidden="1" x14ac:dyDescent="0.25">
      <c r="A375" s="97">
        <v>3224</v>
      </c>
      <c r="B375" s="98" t="s">
        <v>167</v>
      </c>
      <c r="C375" s="54">
        <v>117.53</v>
      </c>
      <c r="D375" s="55">
        <v>250</v>
      </c>
      <c r="E375" s="55">
        <v>200</v>
      </c>
      <c r="F375" s="55">
        <v>200</v>
      </c>
      <c r="G375" s="55">
        <v>200</v>
      </c>
    </row>
    <row r="376" spans="1:7" hidden="1" x14ac:dyDescent="0.25">
      <c r="A376" s="97">
        <v>3225</v>
      </c>
      <c r="B376" s="98" t="s">
        <v>146</v>
      </c>
      <c r="C376" s="54">
        <v>310.75</v>
      </c>
      <c r="D376" s="55">
        <v>800</v>
      </c>
      <c r="E376" s="55">
        <v>800</v>
      </c>
      <c r="F376" s="55">
        <v>800</v>
      </c>
      <c r="G376" s="55">
        <v>800</v>
      </c>
    </row>
    <row r="377" spans="1:7" ht="26.25" hidden="1" x14ac:dyDescent="0.25">
      <c r="A377" s="97">
        <v>3227</v>
      </c>
      <c r="B377" s="98" t="s">
        <v>147</v>
      </c>
      <c r="C377" s="54">
        <v>161.25</v>
      </c>
      <c r="D377" s="55">
        <v>300</v>
      </c>
      <c r="E377" s="55">
        <v>200</v>
      </c>
      <c r="F377" s="55">
        <v>200</v>
      </c>
      <c r="G377" s="55">
        <v>200</v>
      </c>
    </row>
    <row r="378" spans="1:7" hidden="1" x14ac:dyDescent="0.25">
      <c r="A378" s="95">
        <v>323</v>
      </c>
      <c r="B378" s="96" t="s">
        <v>148</v>
      </c>
      <c r="C378" s="52">
        <f>SUM(C379:C386)</f>
        <v>4727.41</v>
      </c>
      <c r="D378" s="52">
        <f>SUM(D379:D386)</f>
        <v>2090</v>
      </c>
      <c r="E378" s="52">
        <f>SUM(E379:E386)</f>
        <v>2090</v>
      </c>
      <c r="F378" s="52">
        <f>SUM(F379:F386)</f>
        <v>2090</v>
      </c>
      <c r="G378" s="52">
        <f>SUM(G379:G386)</f>
        <v>2090</v>
      </c>
    </row>
    <row r="379" spans="1:7" hidden="1" x14ac:dyDescent="0.25">
      <c r="A379" s="97">
        <v>3231</v>
      </c>
      <c r="B379" s="98" t="s">
        <v>149</v>
      </c>
      <c r="C379" s="54">
        <v>85.52</v>
      </c>
      <c r="D379" s="55">
        <v>20</v>
      </c>
      <c r="E379" s="55">
        <v>20</v>
      </c>
      <c r="F379" s="55">
        <v>20</v>
      </c>
      <c r="G379" s="55">
        <v>20</v>
      </c>
    </row>
    <row r="380" spans="1:7" ht="26.25" hidden="1" x14ac:dyDescent="0.25">
      <c r="A380" s="97">
        <v>3232</v>
      </c>
      <c r="B380" s="98" t="s">
        <v>168</v>
      </c>
      <c r="C380" s="54">
        <v>1955.12</v>
      </c>
      <c r="D380" s="55">
        <v>1500</v>
      </c>
      <c r="E380" s="55">
        <v>1500</v>
      </c>
      <c r="F380" s="55">
        <v>1500</v>
      </c>
      <c r="G380" s="55">
        <v>1500</v>
      </c>
    </row>
    <row r="381" spans="1:7" hidden="1" x14ac:dyDescent="0.25">
      <c r="A381" s="97">
        <v>3233</v>
      </c>
      <c r="B381" s="98" t="s">
        <v>150</v>
      </c>
      <c r="C381" s="54">
        <v>0</v>
      </c>
      <c r="D381" s="55">
        <v>0</v>
      </c>
      <c r="E381" s="55">
        <v>0</v>
      </c>
      <c r="F381" s="55">
        <v>0</v>
      </c>
      <c r="G381" s="55">
        <v>0</v>
      </c>
    </row>
    <row r="382" spans="1:7" hidden="1" x14ac:dyDescent="0.25">
      <c r="A382" s="97">
        <v>3234</v>
      </c>
      <c r="B382" s="98" t="s">
        <v>151</v>
      </c>
      <c r="C382" s="54">
        <v>1853.64</v>
      </c>
      <c r="D382" s="55">
        <v>20</v>
      </c>
      <c r="E382" s="55">
        <v>20</v>
      </c>
      <c r="F382" s="55">
        <v>20</v>
      </c>
      <c r="G382" s="55">
        <v>20</v>
      </c>
    </row>
    <row r="383" spans="1:7" hidden="1" x14ac:dyDescent="0.25">
      <c r="A383" s="97">
        <v>3235</v>
      </c>
      <c r="B383" s="98" t="s">
        <v>152</v>
      </c>
      <c r="C383" s="54">
        <v>0</v>
      </c>
      <c r="D383" s="55">
        <v>20</v>
      </c>
      <c r="E383" s="55">
        <v>20</v>
      </c>
      <c r="F383" s="55">
        <v>20</v>
      </c>
      <c r="G383" s="55">
        <v>20</v>
      </c>
    </row>
    <row r="384" spans="1:7" hidden="1" x14ac:dyDescent="0.25">
      <c r="A384" s="97">
        <v>3236</v>
      </c>
      <c r="B384" s="98" t="s">
        <v>153</v>
      </c>
      <c r="C384" s="54">
        <v>566.01</v>
      </c>
      <c r="D384" s="55">
        <v>500</v>
      </c>
      <c r="E384" s="55">
        <v>500</v>
      </c>
      <c r="F384" s="55">
        <v>500</v>
      </c>
      <c r="G384" s="55">
        <v>500</v>
      </c>
    </row>
    <row r="385" spans="1:7" hidden="1" x14ac:dyDescent="0.25">
      <c r="A385" s="97">
        <v>3238</v>
      </c>
      <c r="B385" s="98" t="s">
        <v>155</v>
      </c>
      <c r="C385" s="54">
        <v>267.12</v>
      </c>
      <c r="D385" s="55">
        <v>20</v>
      </c>
      <c r="E385" s="55">
        <v>20</v>
      </c>
      <c r="F385" s="55">
        <v>20</v>
      </c>
      <c r="G385" s="55">
        <v>20</v>
      </c>
    </row>
    <row r="386" spans="1:7" hidden="1" x14ac:dyDescent="0.25">
      <c r="A386" s="97">
        <v>3239</v>
      </c>
      <c r="B386" s="98" t="s">
        <v>156</v>
      </c>
      <c r="C386" s="54">
        <v>0</v>
      </c>
      <c r="D386" s="55">
        <v>10</v>
      </c>
      <c r="E386" s="55">
        <v>10</v>
      </c>
      <c r="F386" s="55">
        <v>10</v>
      </c>
      <c r="G386" s="55">
        <v>10</v>
      </c>
    </row>
    <row r="387" spans="1:7" ht="26.25" hidden="1" x14ac:dyDescent="0.25">
      <c r="A387" s="112">
        <v>329</v>
      </c>
      <c r="B387" s="113" t="s">
        <v>157</v>
      </c>
      <c r="C387" s="52">
        <f>C388</f>
        <v>124.58</v>
      </c>
      <c r="D387" s="52">
        <f>D388</f>
        <v>500</v>
      </c>
      <c r="E387" s="52">
        <f>E388</f>
        <v>410</v>
      </c>
      <c r="F387" s="52">
        <f>F388</f>
        <v>410</v>
      </c>
      <c r="G387" s="52">
        <f>G388</f>
        <v>410</v>
      </c>
    </row>
    <row r="388" spans="1:7" ht="26.25" hidden="1" x14ac:dyDescent="0.25">
      <c r="A388" s="97">
        <v>3299</v>
      </c>
      <c r="B388" s="98" t="s">
        <v>157</v>
      </c>
      <c r="C388" s="54">
        <v>124.58</v>
      </c>
      <c r="D388" s="55">
        <v>500</v>
      </c>
      <c r="E388" s="55">
        <v>410</v>
      </c>
      <c r="F388" s="55">
        <v>410</v>
      </c>
      <c r="G388" s="55">
        <v>410</v>
      </c>
    </row>
    <row r="389" spans="1:7" x14ac:dyDescent="0.25">
      <c r="A389" s="110">
        <v>34</v>
      </c>
      <c r="B389" s="111" t="s">
        <v>162</v>
      </c>
      <c r="C389" s="94">
        <f t="shared" ref="C389:G390" si="30">C390</f>
        <v>268.37</v>
      </c>
      <c r="D389" s="94">
        <f t="shared" si="30"/>
        <v>400</v>
      </c>
      <c r="E389" s="94">
        <f t="shared" si="30"/>
        <v>100</v>
      </c>
      <c r="F389" s="94">
        <f t="shared" si="30"/>
        <v>100</v>
      </c>
      <c r="G389" s="94">
        <f t="shared" si="30"/>
        <v>100</v>
      </c>
    </row>
    <row r="390" spans="1:7" hidden="1" x14ac:dyDescent="0.25">
      <c r="A390" s="112">
        <v>343</v>
      </c>
      <c r="B390" s="113" t="s">
        <v>163</v>
      </c>
      <c r="C390" s="52">
        <f t="shared" si="30"/>
        <v>268.37</v>
      </c>
      <c r="D390" s="52">
        <f t="shared" si="30"/>
        <v>400</v>
      </c>
      <c r="E390" s="52">
        <f t="shared" si="30"/>
        <v>100</v>
      </c>
      <c r="F390" s="52">
        <f t="shared" si="30"/>
        <v>100</v>
      </c>
      <c r="G390" s="52">
        <f t="shared" si="30"/>
        <v>100</v>
      </c>
    </row>
    <row r="391" spans="1:7" ht="26.25" hidden="1" x14ac:dyDescent="0.25">
      <c r="A391" s="97">
        <v>3431</v>
      </c>
      <c r="B391" s="98" t="s">
        <v>164</v>
      </c>
      <c r="C391" s="54">
        <v>268.37</v>
      </c>
      <c r="D391" s="55">
        <v>400</v>
      </c>
      <c r="E391" s="55">
        <v>100</v>
      </c>
      <c r="F391" s="55">
        <v>100</v>
      </c>
      <c r="G391" s="55">
        <v>100</v>
      </c>
    </row>
    <row r="392" spans="1:7" x14ac:dyDescent="0.25">
      <c r="A392" s="159" t="s">
        <v>230</v>
      </c>
      <c r="B392" s="160" t="s">
        <v>231</v>
      </c>
      <c r="C392" s="88">
        <f>C393</f>
        <v>190772.28</v>
      </c>
      <c r="D392" s="88">
        <f>D393</f>
        <v>193000</v>
      </c>
      <c r="E392" s="88">
        <f>E393</f>
        <v>193000</v>
      </c>
      <c r="F392" s="88">
        <f>F393</f>
        <v>193000</v>
      </c>
      <c r="G392" s="88">
        <f>G393</f>
        <v>193000</v>
      </c>
    </row>
    <row r="393" spans="1:7" x14ac:dyDescent="0.25">
      <c r="A393" s="89">
        <v>3</v>
      </c>
      <c r="B393" s="90" t="s">
        <v>112</v>
      </c>
      <c r="C393" s="91">
        <f>C394+C413</f>
        <v>190772.28</v>
      </c>
      <c r="D393" s="91">
        <f>D394+D413</f>
        <v>193000</v>
      </c>
      <c r="E393" s="91">
        <f>E394+E413</f>
        <v>193000</v>
      </c>
      <c r="F393" s="91">
        <f>F394+F413</f>
        <v>193000</v>
      </c>
      <c r="G393" s="91">
        <f>G394+G413</f>
        <v>193000</v>
      </c>
    </row>
    <row r="394" spans="1:7" x14ac:dyDescent="0.25">
      <c r="A394" s="92">
        <v>32</v>
      </c>
      <c r="B394" s="93" t="s">
        <v>48</v>
      </c>
      <c r="C394" s="94">
        <f>C395+C399+C406+C411</f>
        <v>190772.28</v>
      </c>
      <c r="D394" s="94">
        <f>D395+D399+D406+D411</f>
        <v>193000</v>
      </c>
      <c r="E394" s="94">
        <f>E395+E399+E406+E411</f>
        <v>193000</v>
      </c>
      <c r="F394" s="94">
        <f>F395+F399+F406+F411</f>
        <v>193000</v>
      </c>
      <c r="G394" s="94">
        <f>G395+G399+G406+G411</f>
        <v>193000</v>
      </c>
    </row>
    <row r="395" spans="1:7" hidden="1" x14ac:dyDescent="0.25">
      <c r="A395" s="95">
        <v>321</v>
      </c>
      <c r="B395" s="96" t="s">
        <v>141</v>
      </c>
      <c r="C395" s="52">
        <f>SUM(C396:C398)</f>
        <v>0</v>
      </c>
      <c r="D395" s="52">
        <f>SUM(D396:D398)</f>
        <v>0</v>
      </c>
      <c r="E395" s="52">
        <f>SUM(E396:E398)</f>
        <v>0</v>
      </c>
      <c r="F395" s="52">
        <f>SUM(F396:F398)</f>
        <v>0</v>
      </c>
      <c r="G395" s="52">
        <f>SUM(G396:G398)</f>
        <v>0</v>
      </c>
    </row>
    <row r="396" spans="1:7" hidden="1" x14ac:dyDescent="0.25">
      <c r="A396" s="164">
        <v>3211</v>
      </c>
      <c r="B396" s="98" t="s">
        <v>142</v>
      </c>
      <c r="C396" s="54">
        <v>0</v>
      </c>
      <c r="D396" s="55">
        <v>0</v>
      </c>
      <c r="E396" s="55">
        <v>0</v>
      </c>
      <c r="F396" s="55">
        <v>0</v>
      </c>
      <c r="G396" s="55">
        <v>0</v>
      </c>
    </row>
    <row r="397" spans="1:7" hidden="1" x14ac:dyDescent="0.25">
      <c r="A397" s="164">
        <v>3213</v>
      </c>
      <c r="B397" s="165" t="s">
        <v>143</v>
      </c>
      <c r="C397" s="54">
        <v>0</v>
      </c>
      <c r="D397" s="55">
        <v>0</v>
      </c>
      <c r="E397" s="55">
        <v>0</v>
      </c>
      <c r="F397" s="55">
        <v>0</v>
      </c>
      <c r="G397" s="55">
        <v>0</v>
      </c>
    </row>
    <row r="398" spans="1:7" hidden="1" x14ac:dyDescent="0.25">
      <c r="A398" s="97">
        <v>3214</v>
      </c>
      <c r="B398" s="98" t="s">
        <v>144</v>
      </c>
      <c r="C398" s="54">
        <v>0</v>
      </c>
      <c r="D398" s="55">
        <v>0</v>
      </c>
      <c r="E398" s="55">
        <v>0</v>
      </c>
      <c r="F398" s="55">
        <v>0</v>
      </c>
      <c r="G398" s="55">
        <v>0</v>
      </c>
    </row>
    <row r="399" spans="1:7" hidden="1" x14ac:dyDescent="0.25">
      <c r="A399" s="95">
        <v>322</v>
      </c>
      <c r="B399" s="96" t="s">
        <v>113</v>
      </c>
      <c r="C399" s="52">
        <f>SUM(C400:C405)</f>
        <v>190772.28</v>
      </c>
      <c r="D399" s="52">
        <f>SUM(D400:D405)</f>
        <v>193000</v>
      </c>
      <c r="E399" s="52">
        <f>SUM(E400:E405)</f>
        <v>193000</v>
      </c>
      <c r="F399" s="52">
        <f>SUM(F400:F405)</f>
        <v>193000</v>
      </c>
      <c r="G399" s="52">
        <f>SUM(G400:G405)</f>
        <v>193000</v>
      </c>
    </row>
    <row r="400" spans="1:7" hidden="1" x14ac:dyDescent="0.25">
      <c r="A400" s="97">
        <v>3221</v>
      </c>
      <c r="B400" s="98" t="s">
        <v>145</v>
      </c>
      <c r="C400" s="54">
        <v>0</v>
      </c>
      <c r="D400" s="55">
        <v>0</v>
      </c>
      <c r="E400" s="55">
        <v>0</v>
      </c>
      <c r="F400" s="55">
        <v>0</v>
      </c>
      <c r="G400" s="55">
        <v>0</v>
      </c>
    </row>
    <row r="401" spans="1:7" hidden="1" x14ac:dyDescent="0.25">
      <c r="A401" s="97">
        <v>3222</v>
      </c>
      <c r="B401" s="98" t="s">
        <v>114</v>
      </c>
      <c r="C401" s="54">
        <v>190772.28</v>
      </c>
      <c r="D401" s="55">
        <v>193000</v>
      </c>
      <c r="E401" s="55">
        <v>193000</v>
      </c>
      <c r="F401" s="55">
        <v>193000</v>
      </c>
      <c r="G401" s="55">
        <v>193000</v>
      </c>
    </row>
    <row r="402" spans="1:7" hidden="1" x14ac:dyDescent="0.25">
      <c r="A402" s="97">
        <v>3223</v>
      </c>
      <c r="B402" s="98" t="s">
        <v>137</v>
      </c>
      <c r="C402" s="54">
        <v>0</v>
      </c>
      <c r="D402" s="55">
        <v>0</v>
      </c>
      <c r="E402" s="55">
        <v>0</v>
      </c>
      <c r="F402" s="55">
        <v>0</v>
      </c>
      <c r="G402" s="55">
        <v>0</v>
      </c>
    </row>
    <row r="403" spans="1:7" ht="26.25" hidden="1" x14ac:dyDescent="0.25">
      <c r="A403" s="97">
        <v>3224</v>
      </c>
      <c r="B403" s="98" t="s">
        <v>167</v>
      </c>
      <c r="C403" s="54">
        <v>0</v>
      </c>
      <c r="D403" s="55">
        <v>0</v>
      </c>
      <c r="E403" s="55">
        <v>0</v>
      </c>
      <c r="F403" s="55">
        <v>0</v>
      </c>
      <c r="G403" s="55">
        <v>0</v>
      </c>
    </row>
    <row r="404" spans="1:7" hidden="1" x14ac:dyDescent="0.25">
      <c r="A404" s="97">
        <v>3225</v>
      </c>
      <c r="B404" s="98" t="s">
        <v>146</v>
      </c>
      <c r="C404" s="54">
        <v>0</v>
      </c>
      <c r="D404" s="55">
        <v>0</v>
      </c>
      <c r="E404" s="55">
        <v>0</v>
      </c>
      <c r="F404" s="55">
        <v>0</v>
      </c>
      <c r="G404" s="55">
        <v>0</v>
      </c>
    </row>
    <row r="405" spans="1:7" ht="26.25" hidden="1" x14ac:dyDescent="0.25">
      <c r="A405" s="97">
        <v>3227</v>
      </c>
      <c r="B405" s="98" t="s">
        <v>147</v>
      </c>
      <c r="C405" s="54">
        <v>0</v>
      </c>
      <c r="D405" s="55">
        <v>0</v>
      </c>
      <c r="E405" s="55">
        <v>0</v>
      </c>
      <c r="F405" s="55">
        <v>0</v>
      </c>
      <c r="G405" s="55">
        <v>0</v>
      </c>
    </row>
    <row r="406" spans="1:7" hidden="1" x14ac:dyDescent="0.25">
      <c r="A406" s="95">
        <v>323</v>
      </c>
      <c r="B406" s="96" t="s">
        <v>148</v>
      </c>
      <c r="C406" s="52">
        <f>SUM(C407:C410)</f>
        <v>0</v>
      </c>
      <c r="D406" s="52">
        <f>SUM(D407:D410)</f>
        <v>0</v>
      </c>
      <c r="E406" s="52">
        <f>SUM(E407:E410)</f>
        <v>0</v>
      </c>
      <c r="F406" s="52">
        <f>SUM(F407:F410)</f>
        <v>0</v>
      </c>
      <c r="G406" s="52">
        <f>SUM(G407:G410)</f>
        <v>0</v>
      </c>
    </row>
    <row r="407" spans="1:7" ht="26.25" hidden="1" x14ac:dyDescent="0.25">
      <c r="A407" s="97">
        <v>3232</v>
      </c>
      <c r="B407" s="98" t="s">
        <v>168</v>
      </c>
      <c r="C407" s="54">
        <v>0</v>
      </c>
      <c r="D407" s="55">
        <v>0</v>
      </c>
      <c r="E407" s="55">
        <v>0</v>
      </c>
      <c r="F407" s="55">
        <v>0</v>
      </c>
      <c r="G407" s="55">
        <v>0</v>
      </c>
    </row>
    <row r="408" spans="1:7" hidden="1" x14ac:dyDescent="0.25">
      <c r="A408" s="97">
        <v>3234</v>
      </c>
      <c r="B408" s="98" t="s">
        <v>151</v>
      </c>
      <c r="C408" s="54">
        <v>0</v>
      </c>
      <c r="D408" s="55">
        <v>0</v>
      </c>
      <c r="E408" s="55">
        <v>0</v>
      </c>
      <c r="F408" s="55">
        <v>0</v>
      </c>
      <c r="G408" s="55">
        <v>0</v>
      </c>
    </row>
    <row r="409" spans="1:7" hidden="1" x14ac:dyDescent="0.25">
      <c r="A409" s="97">
        <v>3236</v>
      </c>
      <c r="B409" s="98" t="s">
        <v>153</v>
      </c>
      <c r="C409" s="54">
        <v>0</v>
      </c>
      <c r="D409" s="55">
        <v>0</v>
      </c>
      <c r="E409" s="55">
        <v>0</v>
      </c>
      <c r="F409" s="55">
        <v>0</v>
      </c>
      <c r="G409" s="55">
        <v>0</v>
      </c>
    </row>
    <row r="410" spans="1:7" hidden="1" x14ac:dyDescent="0.25">
      <c r="A410" s="97">
        <v>3239</v>
      </c>
      <c r="B410" s="98" t="s">
        <v>156</v>
      </c>
      <c r="C410" s="54">
        <v>0</v>
      </c>
      <c r="D410" s="55">
        <v>0</v>
      </c>
      <c r="E410" s="55">
        <v>0</v>
      </c>
      <c r="F410" s="55">
        <v>0</v>
      </c>
      <c r="G410" s="55">
        <v>0</v>
      </c>
    </row>
    <row r="411" spans="1:7" ht="26.25" hidden="1" x14ac:dyDescent="0.25">
      <c r="A411" s="112">
        <v>329</v>
      </c>
      <c r="B411" s="113" t="s">
        <v>157</v>
      </c>
      <c r="C411" s="52">
        <f>C412</f>
        <v>0</v>
      </c>
      <c r="D411" s="52">
        <f>D412</f>
        <v>0</v>
      </c>
      <c r="E411" s="52">
        <f>E412</f>
        <v>0</v>
      </c>
      <c r="F411" s="52">
        <f>F412</f>
        <v>0</v>
      </c>
      <c r="G411" s="52">
        <f>G412</f>
        <v>0</v>
      </c>
    </row>
    <row r="412" spans="1:7" ht="26.25" hidden="1" x14ac:dyDescent="0.25">
      <c r="A412" s="97">
        <v>3299</v>
      </c>
      <c r="B412" s="98" t="s">
        <v>157</v>
      </c>
      <c r="C412" s="54">
        <v>0</v>
      </c>
      <c r="D412" s="55">
        <v>0</v>
      </c>
      <c r="E412" s="55">
        <v>0</v>
      </c>
      <c r="F412" s="55">
        <v>0</v>
      </c>
      <c r="G412" s="55">
        <v>0</v>
      </c>
    </row>
    <row r="413" spans="1:7" x14ac:dyDescent="0.25">
      <c r="A413" s="110">
        <v>34</v>
      </c>
      <c r="B413" s="111" t="s">
        <v>162</v>
      </c>
      <c r="C413" s="94">
        <f t="shared" ref="C413:G414" si="31">C414</f>
        <v>0</v>
      </c>
      <c r="D413" s="94">
        <f t="shared" si="31"/>
        <v>0</v>
      </c>
      <c r="E413" s="94">
        <f t="shared" si="31"/>
        <v>0</v>
      </c>
      <c r="F413" s="94">
        <f t="shared" si="31"/>
        <v>0</v>
      </c>
      <c r="G413" s="94">
        <f t="shared" si="31"/>
        <v>0</v>
      </c>
    </row>
    <row r="414" spans="1:7" hidden="1" x14ac:dyDescent="0.25">
      <c r="A414" s="112">
        <v>343</v>
      </c>
      <c r="B414" s="113" t="s">
        <v>163</v>
      </c>
      <c r="C414" s="52">
        <f t="shared" si="31"/>
        <v>0</v>
      </c>
      <c r="D414" s="52">
        <f t="shared" si="31"/>
        <v>0</v>
      </c>
      <c r="E414" s="52">
        <f t="shared" si="31"/>
        <v>0</v>
      </c>
      <c r="F414" s="52">
        <f t="shared" si="31"/>
        <v>0</v>
      </c>
      <c r="G414" s="52">
        <f t="shared" si="31"/>
        <v>0</v>
      </c>
    </row>
    <row r="415" spans="1:7" ht="26.25" hidden="1" x14ac:dyDescent="0.25">
      <c r="A415" s="97">
        <v>3431</v>
      </c>
      <c r="B415" s="98" t="s">
        <v>164</v>
      </c>
      <c r="C415" s="54">
        <v>0</v>
      </c>
      <c r="D415" s="55">
        <v>0</v>
      </c>
      <c r="E415" s="55">
        <v>0</v>
      </c>
      <c r="F415" s="55">
        <v>0</v>
      </c>
      <c r="G415" s="55">
        <v>0</v>
      </c>
    </row>
    <row r="416" spans="1:7" x14ac:dyDescent="0.25">
      <c r="A416" s="144" t="s">
        <v>179</v>
      </c>
      <c r="B416" s="145" t="s">
        <v>244</v>
      </c>
      <c r="C416" s="85">
        <f>C417+C433</f>
        <v>71468.17</v>
      </c>
      <c r="D416" s="85">
        <f>D417+D433</f>
        <v>69900</v>
      </c>
      <c r="E416" s="85">
        <f>E417+E433</f>
        <v>97300</v>
      </c>
      <c r="F416" s="85">
        <f>F417+F433</f>
        <v>97300</v>
      </c>
      <c r="G416" s="85">
        <f>G417+G433</f>
        <v>97300</v>
      </c>
    </row>
    <row r="417" spans="1:7" x14ac:dyDescent="0.25">
      <c r="A417" s="106" t="s">
        <v>226</v>
      </c>
      <c r="B417" s="166" t="s">
        <v>227</v>
      </c>
      <c r="C417" s="88">
        <f>C418</f>
        <v>14780.519999999999</v>
      </c>
      <c r="D417" s="88">
        <f>D418</f>
        <v>13660</v>
      </c>
      <c r="E417" s="88">
        <f>E418</f>
        <v>26100</v>
      </c>
      <c r="F417" s="88">
        <f>F418</f>
        <v>26100</v>
      </c>
      <c r="G417" s="88">
        <f>G418</f>
        <v>26100</v>
      </c>
    </row>
    <row r="418" spans="1:7" x14ac:dyDescent="0.25">
      <c r="A418" s="108">
        <v>3</v>
      </c>
      <c r="B418" s="109" t="s">
        <v>112</v>
      </c>
      <c r="C418" s="91">
        <f>C419+C428</f>
        <v>14780.519999999999</v>
      </c>
      <c r="D418" s="91">
        <f>D419+D428</f>
        <v>13660</v>
      </c>
      <c r="E418" s="91">
        <f>E419+E428</f>
        <v>26100</v>
      </c>
      <c r="F418" s="91">
        <f>F419+F428</f>
        <v>26100</v>
      </c>
      <c r="G418" s="91">
        <f>G419+G428</f>
        <v>26100</v>
      </c>
    </row>
    <row r="419" spans="1:7" x14ac:dyDescent="0.25">
      <c r="A419" s="110">
        <v>31</v>
      </c>
      <c r="B419" s="111" t="s">
        <v>47</v>
      </c>
      <c r="C419" s="94">
        <f>C420+C424+C426</f>
        <v>14654.279999999999</v>
      </c>
      <c r="D419" s="94">
        <f>D420+D424+D426</f>
        <v>13460</v>
      </c>
      <c r="E419" s="94">
        <f>E420+E424+E426</f>
        <v>25700</v>
      </c>
      <c r="F419" s="94">
        <f>F420+F424+F426</f>
        <v>25700</v>
      </c>
      <c r="G419" s="94">
        <f>G420+G424+G426</f>
        <v>25700</v>
      </c>
    </row>
    <row r="420" spans="1:7" hidden="1" x14ac:dyDescent="0.25">
      <c r="A420" s="112">
        <v>311</v>
      </c>
      <c r="B420" s="113" t="s">
        <v>187</v>
      </c>
      <c r="C420" s="52">
        <f>SUM(C421:C423)</f>
        <v>13257.98</v>
      </c>
      <c r="D420" s="52">
        <f>SUM(D421:D423)</f>
        <v>11720</v>
      </c>
      <c r="E420" s="52">
        <f>SUM(E421:E423)</f>
        <v>22100</v>
      </c>
      <c r="F420" s="52">
        <f>SUM(F421:F423)</f>
        <v>22100</v>
      </c>
      <c r="G420" s="52">
        <f>SUM(G421:G423)</f>
        <v>22100</v>
      </c>
    </row>
    <row r="421" spans="1:7" hidden="1" x14ac:dyDescent="0.25">
      <c r="A421" s="97">
        <v>3111</v>
      </c>
      <c r="B421" s="98" t="s">
        <v>188</v>
      </c>
      <c r="C421" s="54">
        <v>11891.33</v>
      </c>
      <c r="D421" s="62">
        <v>10540</v>
      </c>
      <c r="E421" s="62">
        <v>20000</v>
      </c>
      <c r="F421" s="62">
        <v>20000</v>
      </c>
      <c r="G421" s="62">
        <v>20000</v>
      </c>
    </row>
    <row r="422" spans="1:7" hidden="1" x14ac:dyDescent="0.25">
      <c r="A422" s="97">
        <v>3113</v>
      </c>
      <c r="B422" s="98" t="s">
        <v>235</v>
      </c>
      <c r="C422" s="54">
        <v>946.74</v>
      </c>
      <c r="D422" s="62">
        <v>880</v>
      </c>
      <c r="E422" s="62">
        <v>1500</v>
      </c>
      <c r="F422" s="62">
        <v>1500</v>
      </c>
      <c r="G422" s="62">
        <v>1500</v>
      </c>
    </row>
    <row r="423" spans="1:7" hidden="1" x14ac:dyDescent="0.25">
      <c r="A423" s="97">
        <v>3114</v>
      </c>
      <c r="B423" s="98" t="s">
        <v>236</v>
      </c>
      <c r="C423" s="54">
        <v>419.91</v>
      </c>
      <c r="D423" s="62">
        <v>300</v>
      </c>
      <c r="E423" s="62">
        <v>600</v>
      </c>
      <c r="F423" s="62">
        <v>600</v>
      </c>
      <c r="G423" s="62">
        <v>600</v>
      </c>
    </row>
    <row r="424" spans="1:7" hidden="1" x14ac:dyDescent="0.25">
      <c r="A424" s="112">
        <v>312</v>
      </c>
      <c r="B424" s="113" t="s">
        <v>189</v>
      </c>
      <c r="C424" s="52">
        <f>C425</f>
        <v>0</v>
      </c>
      <c r="D424" s="52">
        <f>D425</f>
        <v>0</v>
      </c>
      <c r="E424" s="52">
        <f>E425</f>
        <v>0</v>
      </c>
      <c r="F424" s="52">
        <f>F425</f>
        <v>0</v>
      </c>
      <c r="G424" s="52">
        <f>G425</f>
        <v>0</v>
      </c>
    </row>
    <row r="425" spans="1:7" hidden="1" x14ac:dyDescent="0.25">
      <c r="A425" s="97">
        <v>3121</v>
      </c>
      <c r="B425" s="98" t="s">
        <v>189</v>
      </c>
      <c r="C425" s="54">
        <v>0</v>
      </c>
      <c r="D425" s="55">
        <v>0</v>
      </c>
      <c r="E425" s="55">
        <v>0</v>
      </c>
      <c r="F425" s="55">
        <v>0</v>
      </c>
      <c r="G425" s="62">
        <v>0</v>
      </c>
    </row>
    <row r="426" spans="1:7" hidden="1" x14ac:dyDescent="0.25">
      <c r="A426" s="112">
        <v>313</v>
      </c>
      <c r="B426" s="113" t="s">
        <v>190</v>
      </c>
      <c r="C426" s="52">
        <f>C427</f>
        <v>1396.3</v>
      </c>
      <c r="D426" s="52">
        <f>D427</f>
        <v>1740</v>
      </c>
      <c r="E426" s="52">
        <f>E427</f>
        <v>3600</v>
      </c>
      <c r="F426" s="52">
        <f>F427</f>
        <v>3600</v>
      </c>
      <c r="G426" s="52">
        <f>G427</f>
        <v>3600</v>
      </c>
    </row>
    <row r="427" spans="1:7" ht="26.25" hidden="1" x14ac:dyDescent="0.25">
      <c r="A427" s="97">
        <v>3132</v>
      </c>
      <c r="B427" s="98" t="s">
        <v>191</v>
      </c>
      <c r="C427" s="54">
        <v>1396.3</v>
      </c>
      <c r="D427" s="55">
        <v>1740</v>
      </c>
      <c r="E427" s="55">
        <v>3600</v>
      </c>
      <c r="F427" s="55">
        <v>3600</v>
      </c>
      <c r="G427" s="55">
        <v>3600</v>
      </c>
    </row>
    <row r="428" spans="1:7" x14ac:dyDescent="0.25">
      <c r="A428" s="110">
        <v>32</v>
      </c>
      <c r="B428" s="111" t="s">
        <v>48</v>
      </c>
      <c r="C428" s="94">
        <f>C429+C431</f>
        <v>126.24</v>
      </c>
      <c r="D428" s="94">
        <f>D429+D431</f>
        <v>200</v>
      </c>
      <c r="E428" s="94">
        <f>E429+E431</f>
        <v>400</v>
      </c>
      <c r="F428" s="94">
        <f>F429+F431</f>
        <v>400</v>
      </c>
      <c r="G428" s="94">
        <f>G429+G431</f>
        <v>400</v>
      </c>
    </row>
    <row r="429" spans="1:7" hidden="1" x14ac:dyDescent="0.25">
      <c r="A429" s="112">
        <v>321</v>
      </c>
      <c r="B429" s="113" t="s">
        <v>141</v>
      </c>
      <c r="C429" s="52">
        <f>C430</f>
        <v>113.74</v>
      </c>
      <c r="D429" s="52">
        <f>D430</f>
        <v>100</v>
      </c>
      <c r="E429" s="52">
        <f>E430</f>
        <v>300</v>
      </c>
      <c r="F429" s="52">
        <f>F430</f>
        <v>300</v>
      </c>
      <c r="G429" s="52">
        <f>G430</f>
        <v>300</v>
      </c>
    </row>
    <row r="430" spans="1:7" ht="26.25" hidden="1" x14ac:dyDescent="0.25">
      <c r="A430" s="97">
        <v>3212</v>
      </c>
      <c r="B430" s="98" t="s">
        <v>192</v>
      </c>
      <c r="C430" s="54">
        <v>113.74</v>
      </c>
      <c r="D430" s="55">
        <v>100</v>
      </c>
      <c r="E430" s="55">
        <v>300</v>
      </c>
      <c r="F430" s="55">
        <v>300</v>
      </c>
      <c r="G430" s="55">
        <v>300</v>
      </c>
    </row>
    <row r="431" spans="1:7" hidden="1" x14ac:dyDescent="0.25">
      <c r="A431" s="95">
        <v>322</v>
      </c>
      <c r="B431" s="96" t="s">
        <v>113</v>
      </c>
      <c r="C431" s="52">
        <f>C432</f>
        <v>12.5</v>
      </c>
      <c r="D431" s="52">
        <f>D432</f>
        <v>100</v>
      </c>
      <c r="E431" s="52">
        <f>E432</f>
        <v>100</v>
      </c>
      <c r="F431" s="52">
        <f>F432</f>
        <v>100</v>
      </c>
      <c r="G431" s="52">
        <f>G432</f>
        <v>100</v>
      </c>
    </row>
    <row r="432" spans="1:7" hidden="1" x14ac:dyDescent="0.25">
      <c r="A432" s="97">
        <v>3221</v>
      </c>
      <c r="B432" s="98" t="s">
        <v>145</v>
      </c>
      <c r="C432" s="54">
        <v>12.5</v>
      </c>
      <c r="D432" s="55">
        <v>100</v>
      </c>
      <c r="E432" s="55">
        <v>100</v>
      </c>
      <c r="F432" s="55">
        <v>100</v>
      </c>
      <c r="G432" s="55">
        <v>100</v>
      </c>
    </row>
    <row r="433" spans="1:7" x14ac:dyDescent="0.25">
      <c r="A433" s="106" t="s">
        <v>230</v>
      </c>
      <c r="B433" s="166" t="s">
        <v>231</v>
      </c>
      <c r="C433" s="88">
        <f>C434</f>
        <v>56687.65</v>
      </c>
      <c r="D433" s="88">
        <f>D434</f>
        <v>56240</v>
      </c>
      <c r="E433" s="88">
        <f>E434</f>
        <v>71200</v>
      </c>
      <c r="F433" s="88">
        <f>F434</f>
        <v>71200</v>
      </c>
      <c r="G433" s="88">
        <f>G434</f>
        <v>71200</v>
      </c>
    </row>
    <row r="434" spans="1:7" x14ac:dyDescent="0.25">
      <c r="A434" s="108">
        <v>3</v>
      </c>
      <c r="B434" s="109" t="s">
        <v>112</v>
      </c>
      <c r="C434" s="91">
        <f>C435+C444</f>
        <v>56687.65</v>
      </c>
      <c r="D434" s="91">
        <f>D435+D444</f>
        <v>56240</v>
      </c>
      <c r="E434" s="91">
        <f>E435+E444</f>
        <v>71200</v>
      </c>
      <c r="F434" s="91">
        <f>F435+F444</f>
        <v>71200</v>
      </c>
      <c r="G434" s="91">
        <f>G435+G444</f>
        <v>71200</v>
      </c>
    </row>
    <row r="435" spans="1:7" x14ac:dyDescent="0.25">
      <c r="A435" s="110">
        <v>31</v>
      </c>
      <c r="B435" s="111" t="s">
        <v>47</v>
      </c>
      <c r="C435" s="94">
        <f>C436+C440+C442</f>
        <v>56284.39</v>
      </c>
      <c r="D435" s="94">
        <f>D436+D440+D442</f>
        <v>55840</v>
      </c>
      <c r="E435" s="94">
        <f>E436+E440+E442</f>
        <v>70300</v>
      </c>
      <c r="F435" s="94">
        <f>F436+F440+F442</f>
        <v>70300</v>
      </c>
      <c r="G435" s="94">
        <f>G436+G440+G442</f>
        <v>70300</v>
      </c>
    </row>
    <row r="436" spans="1:7" hidden="1" x14ac:dyDescent="0.25">
      <c r="A436" s="112">
        <v>311</v>
      </c>
      <c r="B436" s="113" t="s">
        <v>187</v>
      </c>
      <c r="C436" s="52">
        <f>SUM(C437:C439)</f>
        <v>46260.2</v>
      </c>
      <c r="D436" s="52">
        <f>SUM(D437:D439)</f>
        <v>46880</v>
      </c>
      <c r="E436" s="52">
        <f>SUM(E437:E439)</f>
        <v>57700</v>
      </c>
      <c r="F436" s="52">
        <f>SUM(F437:F439)</f>
        <v>57700</v>
      </c>
      <c r="G436" s="52">
        <f>SUM(G437:G439)</f>
        <v>57700</v>
      </c>
    </row>
    <row r="437" spans="1:7" hidden="1" x14ac:dyDescent="0.25">
      <c r="A437" s="97">
        <v>3111</v>
      </c>
      <c r="B437" s="98" t="s">
        <v>188</v>
      </c>
      <c r="C437" s="54">
        <v>42160.21</v>
      </c>
      <c r="D437" s="62">
        <v>42160</v>
      </c>
      <c r="E437" s="62">
        <v>52000</v>
      </c>
      <c r="F437" s="62">
        <v>52000</v>
      </c>
      <c r="G437" s="62">
        <v>52000</v>
      </c>
    </row>
    <row r="438" spans="1:7" hidden="1" x14ac:dyDescent="0.25">
      <c r="A438" s="97">
        <v>3113</v>
      </c>
      <c r="B438" s="98" t="s">
        <v>235</v>
      </c>
      <c r="C438" s="54">
        <v>2840.25</v>
      </c>
      <c r="D438" s="62">
        <v>3520</v>
      </c>
      <c r="E438" s="62">
        <v>4100</v>
      </c>
      <c r="F438" s="62">
        <v>4100</v>
      </c>
      <c r="G438" s="62">
        <v>4100</v>
      </c>
    </row>
    <row r="439" spans="1:7" hidden="1" x14ac:dyDescent="0.25">
      <c r="A439" s="97">
        <v>3114</v>
      </c>
      <c r="B439" s="98" t="s">
        <v>236</v>
      </c>
      <c r="C439" s="54">
        <v>1259.74</v>
      </c>
      <c r="D439" s="62">
        <v>1200</v>
      </c>
      <c r="E439" s="62">
        <v>1600</v>
      </c>
      <c r="F439" s="62">
        <v>1600</v>
      </c>
      <c r="G439" s="62">
        <v>1600</v>
      </c>
    </row>
    <row r="440" spans="1:7" hidden="1" x14ac:dyDescent="0.25">
      <c r="A440" s="112">
        <v>312</v>
      </c>
      <c r="B440" s="113" t="s">
        <v>189</v>
      </c>
      <c r="C440" s="52">
        <f>C441</f>
        <v>1600</v>
      </c>
      <c r="D440" s="52">
        <f>D441</f>
        <v>2000</v>
      </c>
      <c r="E440" s="52">
        <f>E441</f>
        <v>3000</v>
      </c>
      <c r="F440" s="52">
        <f>F441</f>
        <v>3000</v>
      </c>
      <c r="G440" s="52">
        <f>G441</f>
        <v>3000</v>
      </c>
    </row>
    <row r="441" spans="1:7" hidden="1" x14ac:dyDescent="0.25">
      <c r="A441" s="97">
        <v>3121</v>
      </c>
      <c r="B441" s="98" t="s">
        <v>189</v>
      </c>
      <c r="C441" s="54">
        <v>1600</v>
      </c>
      <c r="D441" s="55">
        <v>2000</v>
      </c>
      <c r="E441" s="55">
        <v>3000</v>
      </c>
      <c r="F441" s="55">
        <v>3000</v>
      </c>
      <c r="G441" s="55">
        <v>3000</v>
      </c>
    </row>
    <row r="442" spans="1:7" hidden="1" x14ac:dyDescent="0.25">
      <c r="A442" s="112">
        <v>313</v>
      </c>
      <c r="B442" s="113" t="s">
        <v>190</v>
      </c>
      <c r="C442" s="52">
        <f>C443</f>
        <v>8424.19</v>
      </c>
      <c r="D442" s="52">
        <f>D443</f>
        <v>6960</v>
      </c>
      <c r="E442" s="52">
        <f>E443</f>
        <v>9600</v>
      </c>
      <c r="F442" s="52">
        <f>F443</f>
        <v>9600</v>
      </c>
      <c r="G442" s="52">
        <f>G443</f>
        <v>9600</v>
      </c>
    </row>
    <row r="443" spans="1:7" ht="26.25" hidden="1" x14ac:dyDescent="0.25">
      <c r="A443" s="97">
        <v>3132</v>
      </c>
      <c r="B443" s="98" t="s">
        <v>191</v>
      </c>
      <c r="C443" s="54">
        <v>8424.19</v>
      </c>
      <c r="D443" s="55">
        <v>6960</v>
      </c>
      <c r="E443" s="55">
        <v>9600</v>
      </c>
      <c r="F443" s="55">
        <v>9600</v>
      </c>
      <c r="G443" s="55">
        <v>9600</v>
      </c>
    </row>
    <row r="444" spans="1:7" x14ac:dyDescent="0.25">
      <c r="A444" s="110">
        <v>32</v>
      </c>
      <c r="B444" s="111" t="s">
        <v>48</v>
      </c>
      <c r="C444" s="94">
        <f t="shared" ref="C444:G445" si="32">C445</f>
        <v>403.26</v>
      </c>
      <c r="D444" s="94">
        <f t="shared" si="32"/>
        <v>400</v>
      </c>
      <c r="E444" s="94">
        <f t="shared" si="32"/>
        <v>900</v>
      </c>
      <c r="F444" s="94">
        <f t="shared" si="32"/>
        <v>900</v>
      </c>
      <c r="G444" s="94">
        <f t="shared" si="32"/>
        <v>900</v>
      </c>
    </row>
    <row r="445" spans="1:7" hidden="1" x14ac:dyDescent="0.25">
      <c r="A445" s="112">
        <v>321</v>
      </c>
      <c r="B445" s="113" t="s">
        <v>141</v>
      </c>
      <c r="C445" s="52">
        <f t="shared" si="32"/>
        <v>403.26</v>
      </c>
      <c r="D445" s="52">
        <f t="shared" si="32"/>
        <v>400</v>
      </c>
      <c r="E445" s="52">
        <f t="shared" si="32"/>
        <v>900</v>
      </c>
      <c r="F445" s="52">
        <f t="shared" si="32"/>
        <v>900</v>
      </c>
      <c r="G445" s="52">
        <f t="shared" si="32"/>
        <v>900</v>
      </c>
    </row>
    <row r="446" spans="1:7" ht="26.25" hidden="1" x14ac:dyDescent="0.25">
      <c r="A446" s="97">
        <v>3212</v>
      </c>
      <c r="B446" s="98" t="s">
        <v>192</v>
      </c>
      <c r="C446" s="54">
        <v>403.26</v>
      </c>
      <c r="D446" s="55">
        <v>400</v>
      </c>
      <c r="E446" s="55">
        <v>900</v>
      </c>
      <c r="F446" s="55">
        <v>900</v>
      </c>
      <c r="G446" s="55">
        <v>900</v>
      </c>
    </row>
    <row r="447" spans="1:7" x14ac:dyDescent="0.25">
      <c r="A447" s="127" t="s">
        <v>245</v>
      </c>
      <c r="B447" s="105" t="s">
        <v>246</v>
      </c>
      <c r="C447" s="85">
        <f t="shared" ref="C447:G451" si="33">C448</f>
        <v>0</v>
      </c>
      <c r="D447" s="85">
        <f t="shared" si="33"/>
        <v>0</v>
      </c>
      <c r="E447" s="85">
        <f t="shared" si="33"/>
        <v>10800</v>
      </c>
      <c r="F447" s="85">
        <f t="shared" si="33"/>
        <v>10800</v>
      </c>
      <c r="G447" s="85">
        <f t="shared" si="33"/>
        <v>10800</v>
      </c>
    </row>
    <row r="448" spans="1:7" x14ac:dyDescent="0.25">
      <c r="A448" s="128" t="s">
        <v>247</v>
      </c>
      <c r="B448" s="129" t="s">
        <v>248</v>
      </c>
      <c r="C448" s="88">
        <f t="shared" si="33"/>
        <v>0</v>
      </c>
      <c r="D448" s="88">
        <f t="shared" si="33"/>
        <v>0</v>
      </c>
      <c r="E448" s="88">
        <f t="shared" si="33"/>
        <v>10800</v>
      </c>
      <c r="F448" s="88">
        <f t="shared" si="33"/>
        <v>10800</v>
      </c>
      <c r="G448" s="88">
        <f t="shared" si="33"/>
        <v>10800</v>
      </c>
    </row>
    <row r="449" spans="1:7" x14ac:dyDescent="0.25">
      <c r="A449" s="108">
        <v>3</v>
      </c>
      <c r="B449" s="109" t="s">
        <v>112</v>
      </c>
      <c r="C449" s="91">
        <f t="shared" si="33"/>
        <v>0</v>
      </c>
      <c r="D449" s="91">
        <f t="shared" si="33"/>
        <v>0</v>
      </c>
      <c r="E449" s="91">
        <f t="shared" si="33"/>
        <v>10800</v>
      </c>
      <c r="F449" s="91">
        <f t="shared" si="33"/>
        <v>10800</v>
      </c>
      <c r="G449" s="91">
        <f t="shared" si="33"/>
        <v>10800</v>
      </c>
    </row>
    <row r="450" spans="1:7" x14ac:dyDescent="0.25">
      <c r="A450" s="110">
        <v>31</v>
      </c>
      <c r="B450" s="111" t="s">
        <v>47</v>
      </c>
      <c r="C450" s="94">
        <f t="shared" si="33"/>
        <v>0</v>
      </c>
      <c r="D450" s="94">
        <f t="shared" si="33"/>
        <v>0</v>
      </c>
      <c r="E450" s="94">
        <f t="shared" si="33"/>
        <v>10800</v>
      </c>
      <c r="F450" s="94">
        <f t="shared" si="33"/>
        <v>10800</v>
      </c>
      <c r="G450" s="94">
        <f t="shared" si="33"/>
        <v>10800</v>
      </c>
    </row>
    <row r="451" spans="1:7" hidden="1" x14ac:dyDescent="0.25">
      <c r="A451" s="112">
        <v>312</v>
      </c>
      <c r="B451" s="113" t="s">
        <v>189</v>
      </c>
      <c r="C451" s="52">
        <f t="shared" si="33"/>
        <v>0</v>
      </c>
      <c r="D451" s="52">
        <f t="shared" si="33"/>
        <v>0</v>
      </c>
      <c r="E451" s="52">
        <f t="shared" si="33"/>
        <v>10800</v>
      </c>
      <c r="F451" s="52">
        <f t="shared" si="33"/>
        <v>10800</v>
      </c>
      <c r="G451" s="52">
        <f t="shared" si="33"/>
        <v>10800</v>
      </c>
    </row>
    <row r="452" spans="1:7" hidden="1" x14ac:dyDescent="0.25">
      <c r="A452" s="97">
        <v>3121</v>
      </c>
      <c r="B452" s="98" t="s">
        <v>189</v>
      </c>
      <c r="C452" s="54">
        <v>0</v>
      </c>
      <c r="D452" s="54">
        <v>0</v>
      </c>
      <c r="E452" s="54">
        <v>10800</v>
      </c>
      <c r="F452" s="54">
        <v>10800</v>
      </c>
      <c r="G452" s="54">
        <v>10800</v>
      </c>
    </row>
    <row r="453" spans="1:7" x14ac:dyDescent="0.25">
      <c r="A453" s="144" t="s">
        <v>249</v>
      </c>
      <c r="B453" s="145" t="s">
        <v>250</v>
      </c>
      <c r="C453" s="85">
        <f>C454+C459</f>
        <v>541.39</v>
      </c>
      <c r="D453" s="85">
        <f>D454+D459</f>
        <v>900</v>
      </c>
      <c r="E453" s="85">
        <f>E454+E459</f>
        <v>900</v>
      </c>
      <c r="F453" s="85">
        <f>F454+F459</f>
        <v>900</v>
      </c>
      <c r="G453" s="85">
        <f>G454+G459</f>
        <v>900</v>
      </c>
    </row>
    <row r="454" spans="1:7" x14ac:dyDescent="0.25">
      <c r="A454" s="167" t="s">
        <v>222</v>
      </c>
      <c r="B454" s="168" t="s">
        <v>223</v>
      </c>
      <c r="C454" s="88">
        <f t="shared" ref="C454:G457" si="34">C455</f>
        <v>0</v>
      </c>
      <c r="D454" s="88">
        <f t="shared" si="34"/>
        <v>50</v>
      </c>
      <c r="E454" s="88">
        <f t="shared" si="34"/>
        <v>50</v>
      </c>
      <c r="F454" s="88">
        <f t="shared" si="34"/>
        <v>50</v>
      </c>
      <c r="G454" s="88">
        <f t="shared" si="34"/>
        <v>50</v>
      </c>
    </row>
    <row r="455" spans="1:7" x14ac:dyDescent="0.25">
      <c r="A455" s="108">
        <v>3</v>
      </c>
      <c r="B455" s="109" t="s">
        <v>112</v>
      </c>
      <c r="C455" s="91">
        <f t="shared" si="34"/>
        <v>0</v>
      </c>
      <c r="D455" s="91">
        <f t="shared" si="34"/>
        <v>50</v>
      </c>
      <c r="E455" s="91">
        <f t="shared" si="34"/>
        <v>50</v>
      </c>
      <c r="F455" s="91">
        <f t="shared" si="34"/>
        <v>50</v>
      </c>
      <c r="G455" s="91">
        <f t="shared" si="34"/>
        <v>50</v>
      </c>
    </row>
    <row r="456" spans="1:7" x14ac:dyDescent="0.25">
      <c r="A456" s="110">
        <v>32</v>
      </c>
      <c r="B456" s="111" t="s">
        <v>48</v>
      </c>
      <c r="C456" s="94">
        <f t="shared" si="34"/>
        <v>0</v>
      </c>
      <c r="D456" s="94">
        <f t="shared" si="34"/>
        <v>50</v>
      </c>
      <c r="E456" s="94">
        <f t="shared" si="34"/>
        <v>50</v>
      </c>
      <c r="F456" s="94">
        <f t="shared" si="34"/>
        <v>50</v>
      </c>
      <c r="G456" s="94">
        <f t="shared" si="34"/>
        <v>50</v>
      </c>
    </row>
    <row r="457" spans="1:7" hidden="1" x14ac:dyDescent="0.25">
      <c r="A457" s="112">
        <v>329</v>
      </c>
      <c r="B457" s="169" t="s">
        <v>157</v>
      </c>
      <c r="C457" s="52">
        <f t="shared" si="34"/>
        <v>0</v>
      </c>
      <c r="D457" s="52">
        <f t="shared" si="34"/>
        <v>50</v>
      </c>
      <c r="E457" s="52">
        <f t="shared" si="34"/>
        <v>50</v>
      </c>
      <c r="F457" s="52">
        <f t="shared" si="34"/>
        <v>50</v>
      </c>
      <c r="G457" s="52">
        <f t="shared" si="34"/>
        <v>50</v>
      </c>
    </row>
    <row r="458" spans="1:7" ht="26.25" hidden="1" x14ac:dyDescent="0.25">
      <c r="A458" s="97">
        <v>3299</v>
      </c>
      <c r="B458" s="98" t="s">
        <v>157</v>
      </c>
      <c r="C458" s="54">
        <v>0</v>
      </c>
      <c r="D458" s="55">
        <v>50</v>
      </c>
      <c r="E458" s="55">
        <v>50</v>
      </c>
      <c r="F458" s="55">
        <v>50</v>
      </c>
      <c r="G458" s="55">
        <v>50</v>
      </c>
    </row>
    <row r="459" spans="1:7" x14ac:dyDescent="0.25">
      <c r="A459" s="106" t="s">
        <v>226</v>
      </c>
      <c r="B459" s="166" t="s">
        <v>227</v>
      </c>
      <c r="C459" s="88">
        <f t="shared" ref="C459:G461" si="35">C460</f>
        <v>541.39</v>
      </c>
      <c r="D459" s="88">
        <f t="shared" si="35"/>
        <v>850</v>
      </c>
      <c r="E459" s="88">
        <f t="shared" si="35"/>
        <v>850</v>
      </c>
      <c r="F459" s="88">
        <f t="shared" si="35"/>
        <v>850</v>
      </c>
      <c r="G459" s="88">
        <f t="shared" si="35"/>
        <v>850</v>
      </c>
    </row>
    <row r="460" spans="1:7" x14ac:dyDescent="0.25">
      <c r="A460" s="108">
        <v>3</v>
      </c>
      <c r="B460" s="109" t="s">
        <v>112</v>
      </c>
      <c r="C460" s="91">
        <f t="shared" si="35"/>
        <v>541.39</v>
      </c>
      <c r="D460" s="91">
        <f t="shared" si="35"/>
        <v>850</v>
      </c>
      <c r="E460" s="91">
        <f t="shared" si="35"/>
        <v>850</v>
      </c>
      <c r="F460" s="91">
        <f t="shared" si="35"/>
        <v>850</v>
      </c>
      <c r="G460" s="91">
        <f t="shared" si="35"/>
        <v>850</v>
      </c>
    </row>
    <row r="461" spans="1:7" x14ac:dyDescent="0.25">
      <c r="A461" s="110">
        <v>32</v>
      </c>
      <c r="B461" s="111" t="s">
        <v>48</v>
      </c>
      <c r="C461" s="94">
        <f t="shared" si="35"/>
        <v>541.39</v>
      </c>
      <c r="D461" s="94">
        <f t="shared" si="35"/>
        <v>850</v>
      </c>
      <c r="E461" s="94">
        <f t="shared" si="35"/>
        <v>850</v>
      </c>
      <c r="F461" s="94">
        <f t="shared" si="35"/>
        <v>850</v>
      </c>
      <c r="G461" s="94">
        <f t="shared" si="35"/>
        <v>850</v>
      </c>
    </row>
    <row r="462" spans="1:7" hidden="1" x14ac:dyDescent="0.25">
      <c r="A462" s="112">
        <v>329</v>
      </c>
      <c r="B462" s="169" t="s">
        <v>157</v>
      </c>
      <c r="C462" s="52">
        <f>C463+C464</f>
        <v>541.39</v>
      </c>
      <c r="D462" s="52">
        <f>D463+D464</f>
        <v>850</v>
      </c>
      <c r="E462" s="52">
        <f>E463+E464</f>
        <v>850</v>
      </c>
      <c r="F462" s="52">
        <f>F463+F464</f>
        <v>850</v>
      </c>
      <c r="G462" s="52">
        <f>G463+G464</f>
        <v>850</v>
      </c>
    </row>
    <row r="463" spans="1:7" hidden="1" x14ac:dyDescent="0.25">
      <c r="A463" s="97">
        <v>3294</v>
      </c>
      <c r="B463" s="170" t="s">
        <v>160</v>
      </c>
      <c r="C463" s="54">
        <v>25</v>
      </c>
      <c r="D463" s="54">
        <v>50</v>
      </c>
      <c r="E463" s="54">
        <v>50</v>
      </c>
      <c r="F463" s="54">
        <v>50</v>
      </c>
      <c r="G463" s="54">
        <v>50</v>
      </c>
    </row>
    <row r="464" spans="1:7" ht="26.25" hidden="1" x14ac:dyDescent="0.25">
      <c r="A464" s="97">
        <v>3299</v>
      </c>
      <c r="B464" s="98" t="s">
        <v>157</v>
      </c>
      <c r="C464" s="54">
        <v>516.39</v>
      </c>
      <c r="D464" s="55">
        <v>800</v>
      </c>
      <c r="E464" s="55">
        <v>800</v>
      </c>
      <c r="F464" s="55">
        <v>800</v>
      </c>
      <c r="G464" s="55">
        <v>800</v>
      </c>
    </row>
    <row r="465" spans="1:7" x14ac:dyDescent="0.25">
      <c r="A465" s="127" t="s">
        <v>251</v>
      </c>
      <c r="B465" s="105" t="s">
        <v>205</v>
      </c>
      <c r="C465" s="85">
        <f>C466+C477+C485+C493+C500</f>
        <v>6052.3499999999995</v>
      </c>
      <c r="D465" s="85">
        <f>D466+D477+D485+D493+D500</f>
        <v>9800</v>
      </c>
      <c r="E465" s="85">
        <f>E466+E477+E485+E493+E500</f>
        <v>9800</v>
      </c>
      <c r="F465" s="85">
        <f>F466+F477+F485+F493+F500</f>
        <v>9800</v>
      </c>
      <c r="G465" s="85">
        <f>G466+G477+G485+G493+G500</f>
        <v>9800</v>
      </c>
    </row>
    <row r="466" spans="1:7" x14ac:dyDescent="0.25">
      <c r="A466" s="152" t="s">
        <v>222</v>
      </c>
      <c r="B466" s="153" t="s">
        <v>223</v>
      </c>
      <c r="C466" s="88">
        <f t="shared" ref="C466:G467" si="36">C467</f>
        <v>1460</v>
      </c>
      <c r="D466" s="88">
        <f t="shared" si="36"/>
        <v>3000</v>
      </c>
      <c r="E466" s="88">
        <f t="shared" si="36"/>
        <v>3000</v>
      </c>
      <c r="F466" s="88">
        <f t="shared" si="36"/>
        <v>3000</v>
      </c>
      <c r="G466" s="88">
        <f t="shared" si="36"/>
        <v>3000</v>
      </c>
    </row>
    <row r="467" spans="1:7" ht="26.25" x14ac:dyDescent="0.25">
      <c r="A467" s="108">
        <v>4</v>
      </c>
      <c r="B467" s="109" t="s">
        <v>52</v>
      </c>
      <c r="C467" s="91">
        <f t="shared" si="36"/>
        <v>1460</v>
      </c>
      <c r="D467" s="91">
        <f t="shared" si="36"/>
        <v>3000</v>
      </c>
      <c r="E467" s="91">
        <f t="shared" si="36"/>
        <v>3000</v>
      </c>
      <c r="F467" s="91">
        <f t="shared" si="36"/>
        <v>3000</v>
      </c>
      <c r="G467" s="91">
        <f t="shared" si="36"/>
        <v>3000</v>
      </c>
    </row>
    <row r="468" spans="1:7" ht="39" x14ac:dyDescent="0.25">
      <c r="A468" s="110">
        <v>42</v>
      </c>
      <c r="B468" s="111" t="s">
        <v>129</v>
      </c>
      <c r="C468" s="94">
        <f>C469+C475</f>
        <v>1460</v>
      </c>
      <c r="D468" s="94">
        <f>D469+D475</f>
        <v>3000</v>
      </c>
      <c r="E468" s="94">
        <f>E469+E475</f>
        <v>3000</v>
      </c>
      <c r="F468" s="94">
        <f>F469+F475</f>
        <v>3000</v>
      </c>
      <c r="G468" s="94">
        <f>G469+G475</f>
        <v>3000</v>
      </c>
    </row>
    <row r="469" spans="1:7" hidden="1" x14ac:dyDescent="0.25">
      <c r="A469" s="112">
        <v>422</v>
      </c>
      <c r="B469" s="113" t="s">
        <v>206</v>
      </c>
      <c r="C469" s="52">
        <f>SUM(C470:C474)</f>
        <v>1460</v>
      </c>
      <c r="D469" s="52">
        <f>SUM(D470:D474)</f>
        <v>2600</v>
      </c>
      <c r="E469" s="52">
        <f>SUM(E470:E474)</f>
        <v>2600</v>
      </c>
      <c r="F469" s="52">
        <f>SUM(F470:F474)</f>
        <v>2600</v>
      </c>
      <c r="G469" s="52">
        <f>SUM(G470:G474)</f>
        <v>2600</v>
      </c>
    </row>
    <row r="470" spans="1:7" hidden="1" x14ac:dyDescent="0.25">
      <c r="A470" s="97">
        <v>4221</v>
      </c>
      <c r="B470" s="98" t="s">
        <v>207</v>
      </c>
      <c r="C470" s="54">
        <v>1460</v>
      </c>
      <c r="D470" s="55">
        <v>1400</v>
      </c>
      <c r="E470" s="55">
        <v>1400</v>
      </c>
      <c r="F470" s="55">
        <v>1400</v>
      </c>
      <c r="G470" s="55">
        <v>1400</v>
      </c>
    </row>
    <row r="471" spans="1:7" hidden="1" x14ac:dyDescent="0.25">
      <c r="A471" s="97">
        <v>4222</v>
      </c>
      <c r="B471" s="98" t="s">
        <v>252</v>
      </c>
      <c r="C471" s="54">
        <v>0</v>
      </c>
      <c r="D471" s="55">
        <v>150</v>
      </c>
      <c r="E471" s="55">
        <v>150</v>
      </c>
      <c r="F471" s="55">
        <v>150</v>
      </c>
      <c r="G471" s="55">
        <v>150</v>
      </c>
    </row>
    <row r="472" spans="1:7" ht="26.25" hidden="1" x14ac:dyDescent="0.25">
      <c r="A472" s="97">
        <v>4223</v>
      </c>
      <c r="B472" s="98" t="s">
        <v>253</v>
      </c>
      <c r="C472" s="54">
        <v>0</v>
      </c>
      <c r="D472" s="55">
        <v>150</v>
      </c>
      <c r="E472" s="55">
        <v>150</v>
      </c>
      <c r="F472" s="55">
        <v>150</v>
      </c>
      <c r="G472" s="55">
        <v>150</v>
      </c>
    </row>
    <row r="473" spans="1:7" hidden="1" x14ac:dyDescent="0.25">
      <c r="A473" s="97">
        <v>4226</v>
      </c>
      <c r="B473" s="98" t="s">
        <v>254</v>
      </c>
      <c r="C473" s="54">
        <v>0</v>
      </c>
      <c r="D473" s="55">
        <v>400</v>
      </c>
      <c r="E473" s="55">
        <v>400</v>
      </c>
      <c r="F473" s="55">
        <v>400</v>
      </c>
      <c r="G473" s="55">
        <v>400</v>
      </c>
    </row>
    <row r="474" spans="1:7" ht="26.25" hidden="1" x14ac:dyDescent="0.25">
      <c r="A474" s="97">
        <v>4227</v>
      </c>
      <c r="B474" s="98" t="s">
        <v>209</v>
      </c>
      <c r="C474" s="54">
        <v>0</v>
      </c>
      <c r="D474" s="55">
        <v>500</v>
      </c>
      <c r="E474" s="55">
        <v>500</v>
      </c>
      <c r="F474" s="55">
        <v>500</v>
      </c>
      <c r="G474" s="55">
        <v>500</v>
      </c>
    </row>
    <row r="475" spans="1:7" ht="26.25" hidden="1" x14ac:dyDescent="0.25">
      <c r="A475" s="112">
        <v>424</v>
      </c>
      <c r="B475" s="113" t="s">
        <v>213</v>
      </c>
      <c r="C475" s="52">
        <f>C476</f>
        <v>0</v>
      </c>
      <c r="D475" s="52">
        <f>D476</f>
        <v>400</v>
      </c>
      <c r="E475" s="52">
        <f>E476</f>
        <v>400</v>
      </c>
      <c r="F475" s="52">
        <f>F476</f>
        <v>400</v>
      </c>
      <c r="G475" s="52">
        <f>G476</f>
        <v>400</v>
      </c>
    </row>
    <row r="476" spans="1:7" hidden="1" x14ac:dyDescent="0.25">
      <c r="A476" s="97">
        <v>4241</v>
      </c>
      <c r="B476" s="98" t="s">
        <v>214</v>
      </c>
      <c r="C476" s="54">
        <v>0</v>
      </c>
      <c r="D476" s="55">
        <v>400</v>
      </c>
      <c r="E476" s="55">
        <v>400</v>
      </c>
      <c r="F476" s="55">
        <v>400</v>
      </c>
      <c r="G476" s="55">
        <v>400</v>
      </c>
    </row>
    <row r="477" spans="1:7" x14ac:dyDescent="0.25">
      <c r="A477" s="152" t="s">
        <v>226</v>
      </c>
      <c r="B477" s="153" t="s">
        <v>227</v>
      </c>
      <c r="C477" s="88">
        <f t="shared" ref="C477:G478" si="37">C478</f>
        <v>133.07</v>
      </c>
      <c r="D477" s="88">
        <f t="shared" si="37"/>
        <v>1800</v>
      </c>
      <c r="E477" s="88">
        <f t="shared" si="37"/>
        <v>1800</v>
      </c>
      <c r="F477" s="88">
        <f t="shared" si="37"/>
        <v>1800</v>
      </c>
      <c r="G477" s="88">
        <f t="shared" si="37"/>
        <v>1800</v>
      </c>
    </row>
    <row r="478" spans="1:7" ht="26.25" x14ac:dyDescent="0.25">
      <c r="A478" s="108">
        <v>4</v>
      </c>
      <c r="B478" s="109" t="s">
        <v>52</v>
      </c>
      <c r="C478" s="91">
        <f t="shared" si="37"/>
        <v>133.07</v>
      </c>
      <c r="D478" s="91">
        <f t="shared" si="37"/>
        <v>1800</v>
      </c>
      <c r="E478" s="91">
        <f t="shared" si="37"/>
        <v>1800</v>
      </c>
      <c r="F478" s="91">
        <f t="shared" si="37"/>
        <v>1800</v>
      </c>
      <c r="G478" s="91">
        <f t="shared" si="37"/>
        <v>1800</v>
      </c>
    </row>
    <row r="479" spans="1:7" ht="39" x14ac:dyDescent="0.25">
      <c r="A479" s="110">
        <v>42</v>
      </c>
      <c r="B479" s="111" t="s">
        <v>129</v>
      </c>
      <c r="C479" s="94">
        <f>C480+C483</f>
        <v>133.07</v>
      </c>
      <c r="D479" s="94">
        <f>D480+D483</f>
        <v>1800</v>
      </c>
      <c r="E479" s="94">
        <f>E480+E483</f>
        <v>1800</v>
      </c>
      <c r="F479" s="94">
        <f>F480+F483</f>
        <v>1800</v>
      </c>
      <c r="G479" s="94">
        <f>G480+G483</f>
        <v>1800</v>
      </c>
    </row>
    <row r="480" spans="1:7" hidden="1" x14ac:dyDescent="0.25">
      <c r="A480" s="112">
        <v>422</v>
      </c>
      <c r="B480" s="113" t="s">
        <v>206</v>
      </c>
      <c r="C480" s="52">
        <f>SUM(C481:C482)</f>
        <v>0</v>
      </c>
      <c r="D480" s="52">
        <f>SUM(D481:D482)</f>
        <v>1650</v>
      </c>
      <c r="E480" s="52">
        <f>SUM(E481:E482)</f>
        <v>1650</v>
      </c>
      <c r="F480" s="52">
        <f>SUM(F481:F482)</f>
        <v>1650</v>
      </c>
      <c r="G480" s="52">
        <f>SUM(G481:G482)</f>
        <v>1650</v>
      </c>
    </row>
    <row r="481" spans="1:7" hidden="1" x14ac:dyDescent="0.25">
      <c r="A481" s="97">
        <v>4221</v>
      </c>
      <c r="B481" s="98" t="s">
        <v>207</v>
      </c>
      <c r="C481" s="54">
        <v>0</v>
      </c>
      <c r="D481" s="55">
        <v>650</v>
      </c>
      <c r="E481" s="55">
        <v>650</v>
      </c>
      <c r="F481" s="55">
        <v>650</v>
      </c>
      <c r="G481" s="55">
        <v>650</v>
      </c>
    </row>
    <row r="482" spans="1:7" ht="26.25" hidden="1" x14ac:dyDescent="0.25">
      <c r="A482" s="97">
        <v>4227</v>
      </c>
      <c r="B482" s="98" t="s">
        <v>209</v>
      </c>
      <c r="C482" s="54">
        <v>0</v>
      </c>
      <c r="D482" s="55">
        <v>1000</v>
      </c>
      <c r="E482" s="55">
        <v>1000</v>
      </c>
      <c r="F482" s="55">
        <v>1000</v>
      </c>
      <c r="G482" s="55">
        <v>1000</v>
      </c>
    </row>
    <row r="483" spans="1:7" ht="26.25" hidden="1" x14ac:dyDescent="0.25">
      <c r="A483" s="112">
        <v>424</v>
      </c>
      <c r="B483" s="113" t="s">
        <v>213</v>
      </c>
      <c r="C483" s="52">
        <f>C484</f>
        <v>133.07</v>
      </c>
      <c r="D483" s="52">
        <f>D484</f>
        <v>150</v>
      </c>
      <c r="E483" s="52">
        <f>E484</f>
        <v>150</v>
      </c>
      <c r="F483" s="52">
        <f>F484</f>
        <v>150</v>
      </c>
      <c r="G483" s="52">
        <f>G484</f>
        <v>150</v>
      </c>
    </row>
    <row r="484" spans="1:7" hidden="1" x14ac:dyDescent="0.25">
      <c r="A484" s="97">
        <v>4241</v>
      </c>
      <c r="B484" s="98" t="s">
        <v>214</v>
      </c>
      <c r="C484" s="54">
        <v>133.07</v>
      </c>
      <c r="D484" s="55">
        <v>150</v>
      </c>
      <c r="E484" s="55">
        <v>150</v>
      </c>
      <c r="F484" s="55">
        <v>150</v>
      </c>
      <c r="G484" s="55">
        <v>150</v>
      </c>
    </row>
    <row r="485" spans="1:7" x14ac:dyDescent="0.25">
      <c r="A485" s="152" t="s">
        <v>230</v>
      </c>
      <c r="B485" s="153" t="s">
        <v>231</v>
      </c>
      <c r="C485" s="88">
        <f t="shared" ref="C485:G486" si="38">C486</f>
        <v>4459.28</v>
      </c>
      <c r="D485" s="88">
        <f t="shared" si="38"/>
        <v>3500</v>
      </c>
      <c r="E485" s="88">
        <f t="shared" si="38"/>
        <v>3500</v>
      </c>
      <c r="F485" s="88">
        <f t="shared" si="38"/>
        <v>3500</v>
      </c>
      <c r="G485" s="88">
        <f t="shared" si="38"/>
        <v>3500</v>
      </c>
    </row>
    <row r="486" spans="1:7" ht="26.25" x14ac:dyDescent="0.25">
      <c r="A486" s="108">
        <v>4</v>
      </c>
      <c r="B486" s="109" t="s">
        <v>52</v>
      </c>
      <c r="C486" s="91">
        <f t="shared" si="38"/>
        <v>4459.28</v>
      </c>
      <c r="D486" s="91">
        <f t="shared" si="38"/>
        <v>3500</v>
      </c>
      <c r="E486" s="91">
        <f t="shared" si="38"/>
        <v>3500</v>
      </c>
      <c r="F486" s="91">
        <f t="shared" si="38"/>
        <v>3500</v>
      </c>
      <c r="G486" s="91">
        <f t="shared" si="38"/>
        <v>3500</v>
      </c>
    </row>
    <row r="487" spans="1:7" ht="39" x14ac:dyDescent="0.25">
      <c r="A487" s="110">
        <v>42</v>
      </c>
      <c r="B487" s="111" t="s">
        <v>129</v>
      </c>
      <c r="C487" s="94">
        <f>C488+C491</f>
        <v>4459.28</v>
      </c>
      <c r="D487" s="94">
        <f>D488+D491</f>
        <v>3500</v>
      </c>
      <c r="E487" s="94">
        <f>E488+E491</f>
        <v>3500</v>
      </c>
      <c r="F487" s="94">
        <f>F488+F491</f>
        <v>3500</v>
      </c>
      <c r="G487" s="94">
        <f>G488+G491</f>
        <v>3500</v>
      </c>
    </row>
    <row r="488" spans="1:7" hidden="1" x14ac:dyDescent="0.25">
      <c r="A488" s="112">
        <v>422</v>
      </c>
      <c r="B488" s="113" t="s">
        <v>206</v>
      </c>
      <c r="C488" s="52">
        <f>SUM(C489:C490)</f>
        <v>0</v>
      </c>
      <c r="D488" s="52">
        <f>SUM(D489:D490)</f>
        <v>1500</v>
      </c>
      <c r="E488" s="52">
        <f>SUM(E489:E490)</f>
        <v>1500</v>
      </c>
      <c r="F488" s="52">
        <f>SUM(F489:F490)</f>
        <v>1500</v>
      </c>
      <c r="G488" s="52">
        <f>SUM(G489:G490)</f>
        <v>1500</v>
      </c>
    </row>
    <row r="489" spans="1:7" hidden="1" x14ac:dyDescent="0.25">
      <c r="A489" s="97">
        <v>4221</v>
      </c>
      <c r="B489" s="98" t="s">
        <v>207</v>
      </c>
      <c r="C489" s="54">
        <v>0</v>
      </c>
      <c r="D489" s="55">
        <v>800</v>
      </c>
      <c r="E489" s="55">
        <v>800</v>
      </c>
      <c r="F489" s="55">
        <v>800</v>
      </c>
      <c r="G489" s="55">
        <v>800</v>
      </c>
    </row>
    <row r="490" spans="1:7" ht="26.25" hidden="1" x14ac:dyDescent="0.25">
      <c r="A490" s="97">
        <v>4227</v>
      </c>
      <c r="B490" s="98" t="s">
        <v>209</v>
      </c>
      <c r="C490" s="54">
        <v>0</v>
      </c>
      <c r="D490" s="55">
        <v>700</v>
      </c>
      <c r="E490" s="55">
        <v>700</v>
      </c>
      <c r="F490" s="55">
        <v>700</v>
      </c>
      <c r="G490" s="55">
        <v>700</v>
      </c>
    </row>
    <row r="491" spans="1:7" ht="26.25" hidden="1" x14ac:dyDescent="0.25">
      <c r="A491" s="112">
        <v>424</v>
      </c>
      <c r="B491" s="113" t="s">
        <v>213</v>
      </c>
      <c r="C491" s="52">
        <f>C492</f>
        <v>4459.28</v>
      </c>
      <c r="D491" s="52">
        <f>D492</f>
        <v>2000</v>
      </c>
      <c r="E491" s="52">
        <f>E492</f>
        <v>2000</v>
      </c>
      <c r="F491" s="52">
        <f>F492</f>
        <v>2000</v>
      </c>
      <c r="G491" s="52">
        <f>G492</f>
        <v>2000</v>
      </c>
    </row>
    <row r="492" spans="1:7" hidden="1" x14ac:dyDescent="0.25">
      <c r="A492" s="97">
        <v>4241</v>
      </c>
      <c r="B492" s="98" t="s">
        <v>214</v>
      </c>
      <c r="C492" s="54">
        <v>4459.28</v>
      </c>
      <c r="D492" s="55">
        <v>2000</v>
      </c>
      <c r="E492" s="55">
        <v>2000</v>
      </c>
      <c r="F492" s="55">
        <v>2000</v>
      </c>
      <c r="G492" s="55">
        <v>2000</v>
      </c>
    </row>
    <row r="493" spans="1:7" x14ac:dyDescent="0.25">
      <c r="A493" s="152" t="s">
        <v>232</v>
      </c>
      <c r="B493" s="153" t="s">
        <v>233</v>
      </c>
      <c r="C493" s="88">
        <f t="shared" ref="C493:G495" si="39">C494</f>
        <v>0</v>
      </c>
      <c r="D493" s="88">
        <f t="shared" si="39"/>
        <v>1000</v>
      </c>
      <c r="E493" s="88">
        <f t="shared" si="39"/>
        <v>1000</v>
      </c>
      <c r="F493" s="88">
        <f t="shared" si="39"/>
        <v>1000</v>
      </c>
      <c r="G493" s="88">
        <f t="shared" si="39"/>
        <v>1000</v>
      </c>
    </row>
    <row r="494" spans="1:7" ht="26.25" x14ac:dyDescent="0.25">
      <c r="A494" s="108">
        <v>4</v>
      </c>
      <c r="B494" s="109" t="s">
        <v>52</v>
      </c>
      <c r="C494" s="91">
        <f t="shared" si="39"/>
        <v>0</v>
      </c>
      <c r="D494" s="91">
        <f t="shared" si="39"/>
        <v>1000</v>
      </c>
      <c r="E494" s="91">
        <f t="shared" si="39"/>
        <v>1000</v>
      </c>
      <c r="F494" s="91">
        <f t="shared" si="39"/>
        <v>1000</v>
      </c>
      <c r="G494" s="91">
        <f t="shared" si="39"/>
        <v>1000</v>
      </c>
    </row>
    <row r="495" spans="1:7" ht="39" x14ac:dyDescent="0.25">
      <c r="A495" s="110">
        <v>42</v>
      </c>
      <c r="B495" s="111" t="s">
        <v>129</v>
      </c>
      <c r="C495" s="94">
        <f t="shared" si="39"/>
        <v>0</v>
      </c>
      <c r="D495" s="94">
        <f t="shared" si="39"/>
        <v>1000</v>
      </c>
      <c r="E495" s="94">
        <f t="shared" si="39"/>
        <v>1000</v>
      </c>
      <c r="F495" s="94">
        <f t="shared" si="39"/>
        <v>1000</v>
      </c>
      <c r="G495" s="94">
        <f t="shared" si="39"/>
        <v>1000</v>
      </c>
    </row>
    <row r="496" spans="1:7" hidden="1" x14ac:dyDescent="0.25">
      <c r="A496" s="112">
        <v>422</v>
      </c>
      <c r="B496" s="113" t="s">
        <v>206</v>
      </c>
      <c r="C496" s="52">
        <f>SUM(C497:C499)</f>
        <v>0</v>
      </c>
      <c r="D496" s="52">
        <f>SUM(D497:D499)</f>
        <v>1000</v>
      </c>
      <c r="E496" s="52">
        <f>SUM(E497:E499)</f>
        <v>1000</v>
      </c>
      <c r="F496" s="52">
        <f>SUM(F497:F499)</f>
        <v>1000</v>
      </c>
      <c r="G496" s="52">
        <f>SUM(G497:G499)</f>
        <v>1000</v>
      </c>
    </row>
    <row r="497" spans="1:7" hidden="1" x14ac:dyDescent="0.25">
      <c r="A497" s="97">
        <v>4221</v>
      </c>
      <c r="B497" s="98" t="s">
        <v>207</v>
      </c>
      <c r="C497" s="54">
        <v>0</v>
      </c>
      <c r="D497" s="55">
        <v>500</v>
      </c>
      <c r="E497" s="55">
        <v>500</v>
      </c>
      <c r="F497" s="55">
        <v>500</v>
      </c>
      <c r="G497" s="55">
        <v>500</v>
      </c>
    </row>
    <row r="498" spans="1:7" hidden="1" x14ac:dyDescent="0.25">
      <c r="A498" s="97">
        <v>4226</v>
      </c>
      <c r="B498" s="98" t="s">
        <v>254</v>
      </c>
      <c r="C498" s="54">
        <v>0</v>
      </c>
      <c r="D498" s="55">
        <v>500</v>
      </c>
      <c r="E498" s="55">
        <v>500</v>
      </c>
      <c r="F498" s="55">
        <v>500</v>
      </c>
      <c r="G498" s="55">
        <v>500</v>
      </c>
    </row>
    <row r="499" spans="1:7" ht="26.25" hidden="1" x14ac:dyDescent="0.25">
      <c r="A499" s="97">
        <v>4227</v>
      </c>
      <c r="B499" s="98" t="s">
        <v>209</v>
      </c>
      <c r="C499" s="54">
        <v>0</v>
      </c>
      <c r="D499" s="55">
        <v>0</v>
      </c>
      <c r="E499" s="55">
        <v>0</v>
      </c>
      <c r="F499" s="55">
        <v>0</v>
      </c>
      <c r="G499" s="55">
        <v>0</v>
      </c>
    </row>
    <row r="500" spans="1:7" ht="39" x14ac:dyDescent="0.25">
      <c r="A500" s="162" t="s">
        <v>255</v>
      </c>
      <c r="B500" s="107" t="s">
        <v>256</v>
      </c>
      <c r="C500" s="88">
        <f t="shared" ref="C500:G503" si="40">C501</f>
        <v>0</v>
      </c>
      <c r="D500" s="88">
        <f t="shared" si="40"/>
        <v>500</v>
      </c>
      <c r="E500" s="88">
        <f t="shared" si="40"/>
        <v>500</v>
      </c>
      <c r="F500" s="88">
        <f t="shared" si="40"/>
        <v>500</v>
      </c>
      <c r="G500" s="88">
        <f t="shared" si="40"/>
        <v>500</v>
      </c>
    </row>
    <row r="501" spans="1:7" ht="26.25" x14ac:dyDescent="0.25">
      <c r="A501" s="108">
        <v>4</v>
      </c>
      <c r="B501" s="109" t="s">
        <v>52</v>
      </c>
      <c r="C501" s="91">
        <f t="shared" si="40"/>
        <v>0</v>
      </c>
      <c r="D501" s="91">
        <f t="shared" si="40"/>
        <v>500</v>
      </c>
      <c r="E501" s="91">
        <f t="shared" si="40"/>
        <v>500</v>
      </c>
      <c r="F501" s="91">
        <f t="shared" si="40"/>
        <v>500</v>
      </c>
      <c r="G501" s="91">
        <f t="shared" si="40"/>
        <v>500</v>
      </c>
    </row>
    <row r="502" spans="1:7" ht="39" x14ac:dyDescent="0.25">
      <c r="A502" s="110">
        <v>42</v>
      </c>
      <c r="B502" s="111" t="s">
        <v>129</v>
      </c>
      <c r="C502" s="94">
        <f t="shared" si="40"/>
        <v>0</v>
      </c>
      <c r="D502" s="94">
        <f t="shared" si="40"/>
        <v>500</v>
      </c>
      <c r="E502" s="94">
        <f t="shared" si="40"/>
        <v>500</v>
      </c>
      <c r="F502" s="94">
        <f t="shared" si="40"/>
        <v>500</v>
      </c>
      <c r="G502" s="94">
        <f t="shared" si="40"/>
        <v>500</v>
      </c>
    </row>
    <row r="503" spans="1:7" x14ac:dyDescent="0.25">
      <c r="A503" s="112">
        <v>422</v>
      </c>
      <c r="B503" s="113" t="s">
        <v>206</v>
      </c>
      <c r="C503" s="52">
        <f t="shared" si="40"/>
        <v>0</v>
      </c>
      <c r="D503" s="52">
        <f t="shared" si="40"/>
        <v>500</v>
      </c>
      <c r="E503" s="52">
        <f t="shared" si="40"/>
        <v>500</v>
      </c>
      <c r="F503" s="52">
        <f t="shared" si="40"/>
        <v>500</v>
      </c>
      <c r="G503" s="52">
        <f t="shared" si="40"/>
        <v>500</v>
      </c>
    </row>
    <row r="504" spans="1:7" x14ac:dyDescent="0.25">
      <c r="A504" s="97">
        <v>4221</v>
      </c>
      <c r="B504" s="98" t="s">
        <v>207</v>
      </c>
      <c r="C504" s="54">
        <v>0</v>
      </c>
      <c r="D504" s="55">
        <v>500</v>
      </c>
      <c r="E504" s="55">
        <v>500</v>
      </c>
      <c r="F504" s="55">
        <v>500</v>
      </c>
      <c r="G504" s="55">
        <v>500</v>
      </c>
    </row>
    <row r="505" spans="1:7" x14ac:dyDescent="0.25">
      <c r="A505" s="127" t="s">
        <v>257</v>
      </c>
      <c r="B505" s="105" t="s">
        <v>258</v>
      </c>
      <c r="C505" s="85">
        <f t="shared" ref="C505:G506" si="41">C506</f>
        <v>124638.73</v>
      </c>
      <c r="D505" s="85">
        <f t="shared" si="41"/>
        <v>0</v>
      </c>
      <c r="E505" s="85">
        <f t="shared" si="41"/>
        <v>0</v>
      </c>
      <c r="F505" s="85">
        <f t="shared" si="41"/>
        <v>0</v>
      </c>
      <c r="G505" s="85">
        <f t="shared" si="41"/>
        <v>0</v>
      </c>
    </row>
    <row r="506" spans="1:7" x14ac:dyDescent="0.25">
      <c r="A506" s="152" t="s">
        <v>230</v>
      </c>
      <c r="B506" s="153" t="s">
        <v>231</v>
      </c>
      <c r="C506" s="88">
        <f t="shared" si="41"/>
        <v>124638.73</v>
      </c>
      <c r="D506" s="88">
        <f t="shared" si="41"/>
        <v>0</v>
      </c>
      <c r="E506" s="88">
        <f t="shared" si="41"/>
        <v>0</v>
      </c>
      <c r="F506" s="88">
        <f t="shared" si="41"/>
        <v>0</v>
      </c>
      <c r="G506" s="88">
        <f t="shared" si="41"/>
        <v>0</v>
      </c>
    </row>
    <row r="507" spans="1:7" ht="26.25" x14ac:dyDescent="0.25">
      <c r="A507" s="108">
        <v>4</v>
      </c>
      <c r="B507" s="109" t="s">
        <v>52</v>
      </c>
      <c r="C507" s="91">
        <f>C508+C511</f>
        <v>124638.73</v>
      </c>
      <c r="D507" s="91">
        <f>D511</f>
        <v>0</v>
      </c>
      <c r="E507" s="91">
        <f>E511</f>
        <v>0</v>
      </c>
      <c r="F507" s="91">
        <f>F511</f>
        <v>0</v>
      </c>
      <c r="G507" s="91">
        <f>G511</f>
        <v>0</v>
      </c>
    </row>
    <row r="508" spans="1:7" ht="39" x14ac:dyDescent="0.25">
      <c r="A508" s="110">
        <v>42</v>
      </c>
      <c r="B508" s="111" t="s">
        <v>129</v>
      </c>
      <c r="C508" s="94">
        <f t="shared" ref="C508:G509" si="42">C509</f>
        <v>124638.73</v>
      </c>
      <c r="D508" s="94">
        <f t="shared" si="42"/>
        <v>0</v>
      </c>
      <c r="E508" s="94">
        <f t="shared" si="42"/>
        <v>0</v>
      </c>
      <c r="F508" s="94">
        <f t="shared" si="42"/>
        <v>0</v>
      </c>
      <c r="G508" s="94">
        <f t="shared" si="42"/>
        <v>0</v>
      </c>
    </row>
    <row r="509" spans="1:7" hidden="1" x14ac:dyDescent="0.25">
      <c r="A509" s="112">
        <v>421</v>
      </c>
      <c r="B509" s="113" t="s">
        <v>130</v>
      </c>
      <c r="C509" s="133">
        <f t="shared" si="42"/>
        <v>124638.73</v>
      </c>
      <c r="D509" s="133">
        <f t="shared" si="42"/>
        <v>0</v>
      </c>
      <c r="E509" s="133">
        <f t="shared" si="42"/>
        <v>0</v>
      </c>
      <c r="F509" s="133">
        <f t="shared" si="42"/>
        <v>0</v>
      </c>
      <c r="G509" s="133">
        <f t="shared" si="42"/>
        <v>0</v>
      </c>
    </row>
    <row r="510" spans="1:7" hidden="1" x14ac:dyDescent="0.25">
      <c r="A510" s="97">
        <v>4214</v>
      </c>
      <c r="B510" s="98" t="s">
        <v>259</v>
      </c>
      <c r="C510" s="116">
        <v>124638.73</v>
      </c>
      <c r="D510" s="116">
        <v>0</v>
      </c>
      <c r="E510" s="116">
        <v>0</v>
      </c>
      <c r="F510" s="116">
        <v>0</v>
      </c>
      <c r="G510" s="116">
        <v>0</v>
      </c>
    </row>
    <row r="511" spans="1:7" ht="26.25" x14ac:dyDescent="0.25">
      <c r="A511" s="110">
        <v>45</v>
      </c>
      <c r="B511" s="111" t="s">
        <v>55</v>
      </c>
      <c r="C511" s="94">
        <f>C512+C514</f>
        <v>0</v>
      </c>
      <c r="D511" s="94">
        <f>D512+D514</f>
        <v>0</v>
      </c>
      <c r="E511" s="94">
        <f>E512+E514</f>
        <v>0</v>
      </c>
      <c r="F511" s="94">
        <f>F512+F514</f>
        <v>0</v>
      </c>
      <c r="G511" s="94">
        <f>G512+G514</f>
        <v>0</v>
      </c>
    </row>
    <row r="512" spans="1:7" ht="26.25" hidden="1" x14ac:dyDescent="0.25">
      <c r="A512" s="112">
        <v>451</v>
      </c>
      <c r="B512" s="113" t="s">
        <v>124</v>
      </c>
      <c r="C512" s="52">
        <f>C513</f>
        <v>0</v>
      </c>
      <c r="D512" s="52">
        <f>D513</f>
        <v>0</v>
      </c>
      <c r="E512" s="52">
        <f>E513</f>
        <v>0</v>
      </c>
      <c r="F512" s="52">
        <f>F513</f>
        <v>0</v>
      </c>
      <c r="G512" s="52">
        <f>G513</f>
        <v>0</v>
      </c>
    </row>
    <row r="513" spans="1:7" ht="26.25" hidden="1" x14ac:dyDescent="0.25">
      <c r="A513" s="97">
        <v>4511</v>
      </c>
      <c r="B513" s="98" t="s">
        <v>124</v>
      </c>
      <c r="C513" s="54">
        <v>0</v>
      </c>
      <c r="D513" s="54">
        <v>0</v>
      </c>
      <c r="E513" s="54">
        <v>0</v>
      </c>
      <c r="F513" s="54">
        <v>0</v>
      </c>
      <c r="G513" s="54">
        <v>0</v>
      </c>
    </row>
    <row r="514" spans="1:7" ht="26.25" hidden="1" x14ac:dyDescent="0.25">
      <c r="A514" s="112">
        <v>452</v>
      </c>
      <c r="B514" s="132" t="s">
        <v>260</v>
      </c>
      <c r="C514" s="52">
        <f>C515</f>
        <v>0</v>
      </c>
      <c r="D514" s="52">
        <f>D515</f>
        <v>0</v>
      </c>
      <c r="E514" s="52">
        <f>E515</f>
        <v>0</v>
      </c>
      <c r="F514" s="52">
        <f>F515</f>
        <v>0</v>
      </c>
      <c r="G514" s="52">
        <f>G515</f>
        <v>0</v>
      </c>
    </row>
    <row r="515" spans="1:7" ht="26.25" hidden="1" x14ac:dyDescent="0.25">
      <c r="A515" s="97">
        <v>4521</v>
      </c>
      <c r="B515" s="134" t="s">
        <v>260</v>
      </c>
      <c r="C515" s="54">
        <v>0</v>
      </c>
      <c r="D515" s="54">
        <v>0</v>
      </c>
      <c r="E515" s="54">
        <v>0</v>
      </c>
      <c r="F515" s="54">
        <v>0</v>
      </c>
      <c r="G515" s="54">
        <v>0</v>
      </c>
    </row>
    <row r="516" spans="1:7" x14ac:dyDescent="0.25">
      <c r="A516" s="115" t="s">
        <v>261</v>
      </c>
      <c r="B516" s="105" t="s">
        <v>262</v>
      </c>
      <c r="C516" s="85">
        <f t="shared" ref="C516:G520" si="43">C517</f>
        <v>10676.91</v>
      </c>
      <c r="D516" s="85">
        <f t="shared" si="43"/>
        <v>15500</v>
      </c>
      <c r="E516" s="85">
        <f t="shared" si="43"/>
        <v>15000</v>
      </c>
      <c r="F516" s="85">
        <f t="shared" si="43"/>
        <v>15000</v>
      </c>
      <c r="G516" s="85">
        <f t="shared" si="43"/>
        <v>15000</v>
      </c>
    </row>
    <row r="517" spans="1:7" x14ac:dyDescent="0.25">
      <c r="A517" s="152" t="s">
        <v>263</v>
      </c>
      <c r="B517" s="153" t="s">
        <v>264</v>
      </c>
      <c r="C517" s="88">
        <f t="shared" si="43"/>
        <v>10676.91</v>
      </c>
      <c r="D517" s="88">
        <f t="shared" si="43"/>
        <v>15500</v>
      </c>
      <c r="E517" s="88">
        <f t="shared" si="43"/>
        <v>15000</v>
      </c>
      <c r="F517" s="88">
        <f t="shared" si="43"/>
        <v>15000</v>
      </c>
      <c r="G517" s="88">
        <f t="shared" si="43"/>
        <v>15000</v>
      </c>
    </row>
    <row r="518" spans="1:7" x14ac:dyDescent="0.25">
      <c r="A518" s="108">
        <v>3</v>
      </c>
      <c r="B518" s="109" t="s">
        <v>112</v>
      </c>
      <c r="C518" s="91">
        <f t="shared" si="43"/>
        <v>10676.91</v>
      </c>
      <c r="D518" s="91">
        <f t="shared" si="43"/>
        <v>15500</v>
      </c>
      <c r="E518" s="91">
        <f t="shared" si="43"/>
        <v>15000</v>
      </c>
      <c r="F518" s="91">
        <f t="shared" si="43"/>
        <v>15000</v>
      </c>
      <c r="G518" s="91">
        <f t="shared" si="43"/>
        <v>15000</v>
      </c>
    </row>
    <row r="519" spans="1:7" x14ac:dyDescent="0.25">
      <c r="A519" s="110">
        <v>32</v>
      </c>
      <c r="B519" s="111" t="s">
        <v>48</v>
      </c>
      <c r="C519" s="94">
        <f t="shared" si="43"/>
        <v>10676.91</v>
      </c>
      <c r="D519" s="94">
        <f t="shared" si="43"/>
        <v>15500</v>
      </c>
      <c r="E519" s="94">
        <f t="shared" si="43"/>
        <v>15000</v>
      </c>
      <c r="F519" s="94">
        <f t="shared" si="43"/>
        <v>15000</v>
      </c>
      <c r="G519" s="94">
        <f t="shared" si="43"/>
        <v>15000</v>
      </c>
    </row>
    <row r="520" spans="1:7" ht="26.25" hidden="1" x14ac:dyDescent="0.25">
      <c r="A520" s="112">
        <v>329</v>
      </c>
      <c r="B520" s="113" t="s">
        <v>157</v>
      </c>
      <c r="C520" s="52">
        <f t="shared" si="43"/>
        <v>10676.91</v>
      </c>
      <c r="D520" s="52">
        <f t="shared" si="43"/>
        <v>15500</v>
      </c>
      <c r="E520" s="52">
        <f t="shared" si="43"/>
        <v>15000</v>
      </c>
      <c r="F520" s="52">
        <f t="shared" si="43"/>
        <v>15000</v>
      </c>
      <c r="G520" s="52">
        <f t="shared" si="43"/>
        <v>15000</v>
      </c>
    </row>
    <row r="521" spans="1:7" ht="26.25" hidden="1" x14ac:dyDescent="0.25">
      <c r="A521" s="97">
        <v>3299</v>
      </c>
      <c r="B521" s="98" t="s">
        <v>157</v>
      </c>
      <c r="C521" s="54">
        <v>10676.91</v>
      </c>
      <c r="D521" s="55">
        <v>15500</v>
      </c>
      <c r="E521" s="55">
        <v>15000</v>
      </c>
      <c r="F521" s="55">
        <v>15000</v>
      </c>
      <c r="G521" s="55">
        <v>15000</v>
      </c>
    </row>
    <row r="522" spans="1:7" ht="26.25" x14ac:dyDescent="0.25">
      <c r="A522" s="115" t="s">
        <v>265</v>
      </c>
      <c r="B522" s="105" t="s">
        <v>266</v>
      </c>
      <c r="C522" s="85">
        <f>C523+C532+C541</f>
        <v>122946.24000000001</v>
      </c>
      <c r="D522" s="85">
        <f>D523+D532+D541</f>
        <v>136050</v>
      </c>
      <c r="E522" s="85">
        <f>E523+E532+E541</f>
        <v>144050</v>
      </c>
      <c r="F522" s="85">
        <f>F523+F532+F541</f>
        <v>144050</v>
      </c>
      <c r="G522" s="85">
        <f>G523+G532+G541</f>
        <v>144050</v>
      </c>
    </row>
    <row r="523" spans="1:7" x14ac:dyDescent="0.25">
      <c r="A523" s="162" t="s">
        <v>222</v>
      </c>
      <c r="B523" s="107" t="s">
        <v>223</v>
      </c>
      <c r="C523" s="88">
        <f>C524+C528</f>
        <v>0</v>
      </c>
      <c r="D523" s="88">
        <f>D524+D528</f>
        <v>0</v>
      </c>
      <c r="E523" s="88">
        <f>E524+E528</f>
        <v>0</v>
      </c>
      <c r="F523" s="88">
        <f>F524+F528</f>
        <v>0</v>
      </c>
      <c r="G523" s="88">
        <f>G524+G528</f>
        <v>0</v>
      </c>
    </row>
    <row r="524" spans="1:7" x14ac:dyDescent="0.25">
      <c r="A524" s="89">
        <v>3</v>
      </c>
      <c r="B524" s="90" t="s">
        <v>112</v>
      </c>
      <c r="C524" s="91">
        <f t="shared" ref="C524:G526" si="44">C525</f>
        <v>0</v>
      </c>
      <c r="D524" s="91">
        <f t="shared" si="44"/>
        <v>0</v>
      </c>
      <c r="E524" s="91">
        <f t="shared" si="44"/>
        <v>0</v>
      </c>
      <c r="F524" s="91">
        <f t="shared" si="44"/>
        <v>0</v>
      </c>
      <c r="G524" s="91">
        <f t="shared" si="44"/>
        <v>0</v>
      </c>
    </row>
    <row r="525" spans="1:7" ht="39" x14ac:dyDescent="0.25">
      <c r="A525" s="110">
        <v>37</v>
      </c>
      <c r="B525" s="111" t="s">
        <v>50</v>
      </c>
      <c r="C525" s="94">
        <f t="shared" si="44"/>
        <v>0</v>
      </c>
      <c r="D525" s="94">
        <f t="shared" si="44"/>
        <v>0</v>
      </c>
      <c r="E525" s="94">
        <f t="shared" si="44"/>
        <v>0</v>
      </c>
      <c r="F525" s="94">
        <f t="shared" si="44"/>
        <v>0</v>
      </c>
      <c r="G525" s="94">
        <f t="shared" si="44"/>
        <v>0</v>
      </c>
    </row>
    <row r="526" spans="1:7" ht="26.25" hidden="1" x14ac:dyDescent="0.25">
      <c r="A526" s="112">
        <v>372</v>
      </c>
      <c r="B526" s="113" t="s">
        <v>267</v>
      </c>
      <c r="C526" s="52">
        <f t="shared" si="44"/>
        <v>0</v>
      </c>
      <c r="D526" s="52">
        <f t="shared" si="44"/>
        <v>0</v>
      </c>
      <c r="E526" s="52">
        <f t="shared" si="44"/>
        <v>0</v>
      </c>
      <c r="F526" s="52">
        <f t="shared" si="44"/>
        <v>0</v>
      </c>
      <c r="G526" s="52">
        <f t="shared" si="44"/>
        <v>0</v>
      </c>
    </row>
    <row r="527" spans="1:7" ht="26.25" hidden="1" x14ac:dyDescent="0.25">
      <c r="A527" s="97">
        <v>3722</v>
      </c>
      <c r="B527" s="98" t="s">
        <v>268</v>
      </c>
      <c r="C527" s="54">
        <v>0</v>
      </c>
      <c r="D527" s="55">
        <v>0</v>
      </c>
      <c r="E527" s="55">
        <v>0</v>
      </c>
      <c r="F527" s="55">
        <v>0</v>
      </c>
      <c r="G527" s="55">
        <v>0</v>
      </c>
    </row>
    <row r="528" spans="1:7" ht="26.25" x14ac:dyDescent="0.25">
      <c r="A528" s="108">
        <v>4</v>
      </c>
      <c r="B528" s="109" t="s">
        <v>52</v>
      </c>
      <c r="C528" s="91">
        <f t="shared" ref="C528:G530" si="45">C529</f>
        <v>0</v>
      </c>
      <c r="D528" s="91">
        <f t="shared" si="45"/>
        <v>0</v>
      </c>
      <c r="E528" s="91">
        <f t="shared" si="45"/>
        <v>0</v>
      </c>
      <c r="F528" s="91">
        <f t="shared" si="45"/>
        <v>0</v>
      </c>
      <c r="G528" s="91">
        <f t="shared" si="45"/>
        <v>0</v>
      </c>
    </row>
    <row r="529" spans="1:7" ht="39" x14ac:dyDescent="0.25">
      <c r="A529" s="110">
        <v>42</v>
      </c>
      <c r="B529" s="111" t="s">
        <v>129</v>
      </c>
      <c r="C529" s="94">
        <f t="shared" si="45"/>
        <v>0</v>
      </c>
      <c r="D529" s="94">
        <f t="shared" si="45"/>
        <v>0</v>
      </c>
      <c r="E529" s="94">
        <f t="shared" si="45"/>
        <v>0</v>
      </c>
      <c r="F529" s="94">
        <f t="shared" si="45"/>
        <v>0</v>
      </c>
      <c r="G529" s="94">
        <f t="shared" si="45"/>
        <v>0</v>
      </c>
    </row>
    <row r="530" spans="1:7" ht="26.25" hidden="1" x14ac:dyDescent="0.25">
      <c r="A530" s="112">
        <v>424</v>
      </c>
      <c r="B530" s="113" t="s">
        <v>213</v>
      </c>
      <c r="C530" s="52">
        <f t="shared" si="45"/>
        <v>0</v>
      </c>
      <c r="D530" s="52">
        <f t="shared" si="45"/>
        <v>0</v>
      </c>
      <c r="E530" s="52">
        <f t="shared" si="45"/>
        <v>0</v>
      </c>
      <c r="F530" s="52">
        <f t="shared" si="45"/>
        <v>0</v>
      </c>
      <c r="G530" s="52">
        <f t="shared" si="45"/>
        <v>0</v>
      </c>
    </row>
    <row r="531" spans="1:7" hidden="1" x14ac:dyDescent="0.25">
      <c r="A531" s="97">
        <v>4241</v>
      </c>
      <c r="B531" s="98" t="s">
        <v>269</v>
      </c>
      <c r="C531" s="54">
        <v>0</v>
      </c>
      <c r="D531" s="55">
        <v>0</v>
      </c>
      <c r="E531" s="55">
        <v>0</v>
      </c>
      <c r="F531" s="55">
        <v>0</v>
      </c>
      <c r="G531" s="55">
        <v>0</v>
      </c>
    </row>
    <row r="532" spans="1:7" x14ac:dyDescent="0.25">
      <c r="A532" s="162" t="s">
        <v>226</v>
      </c>
      <c r="B532" s="107" t="s">
        <v>227</v>
      </c>
      <c r="C532" s="88">
        <f>C533+C537</f>
        <v>0</v>
      </c>
      <c r="D532" s="88">
        <f>D533+D537</f>
        <v>50</v>
      </c>
      <c r="E532" s="88">
        <f>E533+E537</f>
        <v>50</v>
      </c>
      <c r="F532" s="88">
        <f>F533+F537</f>
        <v>50</v>
      </c>
      <c r="G532" s="88">
        <f>G533+G537</f>
        <v>50</v>
      </c>
    </row>
    <row r="533" spans="1:7" x14ac:dyDescent="0.25">
      <c r="A533" s="89">
        <v>3</v>
      </c>
      <c r="B533" s="90" t="s">
        <v>112</v>
      </c>
      <c r="C533" s="91">
        <f t="shared" ref="C533:G535" si="46">C534</f>
        <v>0</v>
      </c>
      <c r="D533" s="91">
        <f t="shared" si="46"/>
        <v>50</v>
      </c>
      <c r="E533" s="91">
        <f t="shared" si="46"/>
        <v>50</v>
      </c>
      <c r="F533" s="91">
        <f t="shared" si="46"/>
        <v>50</v>
      </c>
      <c r="G533" s="91">
        <f t="shared" si="46"/>
        <v>50</v>
      </c>
    </row>
    <row r="534" spans="1:7" ht="39" x14ac:dyDescent="0.25">
      <c r="A534" s="110">
        <v>37</v>
      </c>
      <c r="B534" s="111" t="s">
        <v>50</v>
      </c>
      <c r="C534" s="94">
        <f t="shared" si="46"/>
        <v>0</v>
      </c>
      <c r="D534" s="94">
        <f t="shared" si="46"/>
        <v>50</v>
      </c>
      <c r="E534" s="94">
        <f t="shared" si="46"/>
        <v>50</v>
      </c>
      <c r="F534" s="94">
        <f t="shared" si="46"/>
        <v>50</v>
      </c>
      <c r="G534" s="94">
        <f t="shared" si="46"/>
        <v>50</v>
      </c>
    </row>
    <row r="535" spans="1:7" ht="26.25" hidden="1" x14ac:dyDescent="0.25">
      <c r="A535" s="112">
        <v>372</v>
      </c>
      <c r="B535" s="113" t="s">
        <v>267</v>
      </c>
      <c r="C535" s="52">
        <f t="shared" si="46"/>
        <v>0</v>
      </c>
      <c r="D535" s="52">
        <f t="shared" si="46"/>
        <v>50</v>
      </c>
      <c r="E535" s="52">
        <f t="shared" si="46"/>
        <v>50</v>
      </c>
      <c r="F535" s="52">
        <f t="shared" si="46"/>
        <v>50</v>
      </c>
      <c r="G535" s="52">
        <f t="shared" si="46"/>
        <v>50</v>
      </c>
    </row>
    <row r="536" spans="1:7" ht="26.25" hidden="1" x14ac:dyDescent="0.25">
      <c r="A536" s="97">
        <v>3722</v>
      </c>
      <c r="B536" s="98" t="s">
        <v>268</v>
      </c>
      <c r="C536" s="54">
        <v>0</v>
      </c>
      <c r="D536" s="55">
        <v>50</v>
      </c>
      <c r="E536" s="55">
        <v>50</v>
      </c>
      <c r="F536" s="55">
        <v>50</v>
      </c>
      <c r="G536" s="55">
        <v>50</v>
      </c>
    </row>
    <row r="537" spans="1:7" ht="26.25" x14ac:dyDescent="0.25">
      <c r="A537" s="108">
        <v>4</v>
      </c>
      <c r="B537" s="109" t="s">
        <v>52</v>
      </c>
      <c r="C537" s="91">
        <f t="shared" ref="C537:G539" si="47">C538</f>
        <v>0</v>
      </c>
      <c r="D537" s="91">
        <f t="shared" si="47"/>
        <v>0</v>
      </c>
      <c r="E537" s="91">
        <f t="shared" si="47"/>
        <v>0</v>
      </c>
      <c r="F537" s="91">
        <f t="shared" si="47"/>
        <v>0</v>
      </c>
      <c r="G537" s="91">
        <f t="shared" si="47"/>
        <v>0</v>
      </c>
    </row>
    <row r="538" spans="1:7" ht="39" x14ac:dyDescent="0.25">
      <c r="A538" s="110">
        <v>42</v>
      </c>
      <c r="B538" s="111" t="s">
        <v>129</v>
      </c>
      <c r="C538" s="94">
        <f t="shared" si="47"/>
        <v>0</v>
      </c>
      <c r="D538" s="94">
        <f t="shared" si="47"/>
        <v>0</v>
      </c>
      <c r="E538" s="94">
        <f t="shared" si="47"/>
        <v>0</v>
      </c>
      <c r="F538" s="94">
        <f t="shared" si="47"/>
        <v>0</v>
      </c>
      <c r="G538" s="94">
        <f t="shared" si="47"/>
        <v>0</v>
      </c>
    </row>
    <row r="539" spans="1:7" ht="26.25" hidden="1" x14ac:dyDescent="0.25">
      <c r="A539" s="112">
        <v>424</v>
      </c>
      <c r="B539" s="113" t="s">
        <v>213</v>
      </c>
      <c r="C539" s="52">
        <f t="shared" si="47"/>
        <v>0</v>
      </c>
      <c r="D539" s="52">
        <f t="shared" si="47"/>
        <v>0</v>
      </c>
      <c r="E539" s="52">
        <f t="shared" si="47"/>
        <v>0</v>
      </c>
      <c r="F539" s="52">
        <f t="shared" si="47"/>
        <v>0</v>
      </c>
      <c r="G539" s="52">
        <f t="shared" si="47"/>
        <v>0</v>
      </c>
    </row>
    <row r="540" spans="1:7" hidden="1" x14ac:dyDescent="0.25">
      <c r="A540" s="97">
        <v>4241</v>
      </c>
      <c r="B540" s="98" t="s">
        <v>269</v>
      </c>
      <c r="C540" s="54">
        <v>0</v>
      </c>
      <c r="D540" s="55">
        <v>0</v>
      </c>
      <c r="E540" s="55">
        <v>0</v>
      </c>
      <c r="F540" s="55">
        <v>0</v>
      </c>
      <c r="G540" s="55">
        <v>0</v>
      </c>
    </row>
    <row r="541" spans="1:7" x14ac:dyDescent="0.25">
      <c r="A541" s="162" t="s">
        <v>230</v>
      </c>
      <c r="B541" s="107" t="s">
        <v>231</v>
      </c>
      <c r="C541" s="88">
        <f>C542+C546</f>
        <v>122946.24000000001</v>
      </c>
      <c r="D541" s="88">
        <f>D542+D546</f>
        <v>136000</v>
      </c>
      <c r="E541" s="88">
        <f>E542+E546</f>
        <v>144000</v>
      </c>
      <c r="F541" s="88">
        <f>F542+F546</f>
        <v>144000</v>
      </c>
      <c r="G541" s="88">
        <f>G542+G546</f>
        <v>144000</v>
      </c>
    </row>
    <row r="542" spans="1:7" x14ac:dyDescent="0.25">
      <c r="A542" s="89">
        <v>3</v>
      </c>
      <c r="B542" s="90" t="s">
        <v>112</v>
      </c>
      <c r="C542" s="91">
        <f t="shared" ref="C542:G544" si="48">C543</f>
        <v>119696.5</v>
      </c>
      <c r="D542" s="91">
        <f t="shared" si="48"/>
        <v>129000</v>
      </c>
      <c r="E542" s="91">
        <f t="shared" si="48"/>
        <v>135000</v>
      </c>
      <c r="F542" s="91">
        <f t="shared" si="48"/>
        <v>135000</v>
      </c>
      <c r="G542" s="91">
        <f t="shared" si="48"/>
        <v>135000</v>
      </c>
    </row>
    <row r="543" spans="1:7" ht="39" x14ac:dyDescent="0.25">
      <c r="A543" s="110">
        <v>37</v>
      </c>
      <c r="B543" s="111" t="s">
        <v>50</v>
      </c>
      <c r="C543" s="94">
        <f t="shared" si="48"/>
        <v>119696.5</v>
      </c>
      <c r="D543" s="94">
        <f t="shared" si="48"/>
        <v>129000</v>
      </c>
      <c r="E543" s="94">
        <f t="shared" si="48"/>
        <v>135000</v>
      </c>
      <c r="F543" s="94">
        <f t="shared" si="48"/>
        <v>135000</v>
      </c>
      <c r="G543" s="94">
        <f t="shared" si="48"/>
        <v>135000</v>
      </c>
    </row>
    <row r="544" spans="1:7" ht="26.25" hidden="1" x14ac:dyDescent="0.25">
      <c r="A544" s="112">
        <v>372</v>
      </c>
      <c r="B544" s="113" t="s">
        <v>267</v>
      </c>
      <c r="C544" s="52">
        <f t="shared" si="48"/>
        <v>119696.5</v>
      </c>
      <c r="D544" s="52">
        <f t="shared" si="48"/>
        <v>129000</v>
      </c>
      <c r="E544" s="52">
        <f t="shared" si="48"/>
        <v>135000</v>
      </c>
      <c r="F544" s="52">
        <f t="shared" si="48"/>
        <v>135000</v>
      </c>
      <c r="G544" s="52">
        <f t="shared" si="48"/>
        <v>135000</v>
      </c>
    </row>
    <row r="545" spans="1:7" ht="26.25" hidden="1" x14ac:dyDescent="0.25">
      <c r="A545" s="97">
        <v>3722</v>
      </c>
      <c r="B545" s="98" t="s">
        <v>268</v>
      </c>
      <c r="C545" s="54">
        <v>119696.5</v>
      </c>
      <c r="D545" s="55">
        <v>129000</v>
      </c>
      <c r="E545" s="55">
        <v>135000</v>
      </c>
      <c r="F545" s="55">
        <v>135000</v>
      </c>
      <c r="G545" s="55">
        <v>135000</v>
      </c>
    </row>
    <row r="546" spans="1:7" ht="26.25" x14ac:dyDescent="0.25">
      <c r="A546" s="108">
        <v>4</v>
      </c>
      <c r="B546" s="109" t="s">
        <v>52</v>
      </c>
      <c r="C546" s="91">
        <f t="shared" ref="C546:G548" si="49">C547</f>
        <v>3249.74</v>
      </c>
      <c r="D546" s="91">
        <f t="shared" si="49"/>
        <v>7000</v>
      </c>
      <c r="E546" s="91">
        <f t="shared" si="49"/>
        <v>9000</v>
      </c>
      <c r="F546" s="91">
        <f t="shared" si="49"/>
        <v>9000</v>
      </c>
      <c r="G546" s="91">
        <f t="shared" si="49"/>
        <v>9000</v>
      </c>
    </row>
    <row r="547" spans="1:7" ht="39" x14ac:dyDescent="0.25">
      <c r="A547" s="110">
        <v>42</v>
      </c>
      <c r="B547" s="111" t="s">
        <v>129</v>
      </c>
      <c r="C547" s="94">
        <f t="shared" si="49"/>
        <v>3249.74</v>
      </c>
      <c r="D547" s="94">
        <f t="shared" si="49"/>
        <v>7000</v>
      </c>
      <c r="E547" s="94">
        <f t="shared" si="49"/>
        <v>9000</v>
      </c>
      <c r="F547" s="94">
        <f t="shared" si="49"/>
        <v>9000</v>
      </c>
      <c r="G547" s="94">
        <f t="shared" si="49"/>
        <v>9000</v>
      </c>
    </row>
    <row r="548" spans="1:7" ht="26.25" hidden="1" x14ac:dyDescent="0.25">
      <c r="A548" s="112">
        <v>424</v>
      </c>
      <c r="B548" s="113" t="s">
        <v>213</v>
      </c>
      <c r="C548" s="52">
        <f t="shared" si="49"/>
        <v>3249.74</v>
      </c>
      <c r="D548" s="52">
        <f t="shared" si="49"/>
        <v>7000</v>
      </c>
      <c r="E548" s="52">
        <f t="shared" si="49"/>
        <v>9000</v>
      </c>
      <c r="F548" s="52">
        <f t="shared" si="49"/>
        <v>9000</v>
      </c>
      <c r="G548" s="52">
        <f t="shared" si="49"/>
        <v>9000</v>
      </c>
    </row>
    <row r="549" spans="1:7" hidden="1" x14ac:dyDescent="0.25">
      <c r="A549" s="97">
        <v>4241</v>
      </c>
      <c r="B549" s="98" t="s">
        <v>269</v>
      </c>
      <c r="C549" s="54">
        <v>3249.74</v>
      </c>
      <c r="D549" s="55">
        <v>7000</v>
      </c>
      <c r="E549" s="55">
        <v>9000</v>
      </c>
      <c r="F549" s="55">
        <v>9000</v>
      </c>
      <c r="G549" s="55">
        <v>9000</v>
      </c>
    </row>
    <row r="550" spans="1:7" x14ac:dyDescent="0.25">
      <c r="A550" s="115" t="s">
        <v>270</v>
      </c>
      <c r="B550" s="105" t="s">
        <v>271</v>
      </c>
      <c r="C550" s="85">
        <f t="shared" ref="C550:G551" si="50">C551</f>
        <v>5477.85</v>
      </c>
      <c r="D550" s="85">
        <f t="shared" si="50"/>
        <v>4825</v>
      </c>
      <c r="E550" s="85">
        <f t="shared" si="50"/>
        <v>4825</v>
      </c>
      <c r="F550" s="85">
        <f t="shared" si="50"/>
        <v>4825</v>
      </c>
      <c r="G550" s="85">
        <f t="shared" si="50"/>
        <v>4825</v>
      </c>
    </row>
    <row r="551" spans="1:7" x14ac:dyDescent="0.25">
      <c r="A551" s="162" t="s">
        <v>232</v>
      </c>
      <c r="B551" s="107" t="s">
        <v>233</v>
      </c>
      <c r="C551" s="88">
        <f t="shared" si="50"/>
        <v>5477.85</v>
      </c>
      <c r="D551" s="88">
        <f t="shared" si="50"/>
        <v>4825</v>
      </c>
      <c r="E551" s="88">
        <f t="shared" si="50"/>
        <v>4825</v>
      </c>
      <c r="F551" s="88">
        <f t="shared" si="50"/>
        <v>4825</v>
      </c>
      <c r="G551" s="88">
        <f t="shared" si="50"/>
        <v>4825</v>
      </c>
    </row>
    <row r="552" spans="1:7" x14ac:dyDescent="0.25">
      <c r="A552" s="89">
        <v>3</v>
      </c>
      <c r="B552" s="90" t="s">
        <v>112</v>
      </c>
      <c r="C552" s="91">
        <f>C553+C558</f>
        <v>5477.85</v>
      </c>
      <c r="D552" s="91">
        <f>D553+D558</f>
        <v>4825</v>
      </c>
      <c r="E552" s="91">
        <f>E553+E558</f>
        <v>4825</v>
      </c>
      <c r="F552" s="91">
        <f>F553+F558</f>
        <v>4825</v>
      </c>
      <c r="G552" s="91">
        <f>G553+G558</f>
        <v>4825</v>
      </c>
    </row>
    <row r="553" spans="1:7" x14ac:dyDescent="0.25">
      <c r="A553" s="110">
        <v>31</v>
      </c>
      <c r="B553" s="111" t="s">
        <v>47</v>
      </c>
      <c r="C553" s="94">
        <f>C554+C556</f>
        <v>0</v>
      </c>
      <c r="D553" s="94">
        <f>D554+D556</f>
        <v>175</v>
      </c>
      <c r="E553" s="94">
        <f>E554+E556</f>
        <v>175</v>
      </c>
      <c r="F553" s="94">
        <f>F554+F556</f>
        <v>175</v>
      </c>
      <c r="G553" s="94">
        <f>G554+G556</f>
        <v>175</v>
      </c>
    </row>
    <row r="554" spans="1:7" hidden="1" x14ac:dyDescent="0.25">
      <c r="A554" s="112">
        <v>311</v>
      </c>
      <c r="B554" s="113" t="s">
        <v>187</v>
      </c>
      <c r="C554" s="133">
        <f>C555</f>
        <v>0</v>
      </c>
      <c r="D554" s="133">
        <f>D555</f>
        <v>150</v>
      </c>
      <c r="E554" s="133">
        <f>E555</f>
        <v>150</v>
      </c>
      <c r="F554" s="133">
        <f>F555</f>
        <v>150</v>
      </c>
      <c r="G554" s="133">
        <f>G555</f>
        <v>150</v>
      </c>
    </row>
    <row r="555" spans="1:7" hidden="1" x14ac:dyDescent="0.25">
      <c r="A555" s="97">
        <v>3111</v>
      </c>
      <c r="B555" s="98" t="s">
        <v>188</v>
      </c>
      <c r="C555" s="116">
        <v>0</v>
      </c>
      <c r="D555" s="116">
        <v>150</v>
      </c>
      <c r="E555" s="116">
        <v>150</v>
      </c>
      <c r="F555" s="116">
        <v>150</v>
      </c>
      <c r="G555" s="116">
        <v>150</v>
      </c>
    </row>
    <row r="556" spans="1:7" hidden="1" x14ac:dyDescent="0.25">
      <c r="A556" s="112">
        <v>313</v>
      </c>
      <c r="B556" s="113" t="s">
        <v>190</v>
      </c>
      <c r="C556" s="133">
        <f>C557</f>
        <v>0</v>
      </c>
      <c r="D556" s="133">
        <f>D557</f>
        <v>25</v>
      </c>
      <c r="E556" s="133">
        <f>E557</f>
        <v>25</v>
      </c>
      <c r="F556" s="133">
        <f>F557</f>
        <v>25</v>
      </c>
      <c r="G556" s="133">
        <f>G557</f>
        <v>25</v>
      </c>
    </row>
    <row r="557" spans="1:7" ht="26.25" hidden="1" x14ac:dyDescent="0.25">
      <c r="A557" s="97">
        <v>3132</v>
      </c>
      <c r="B557" s="98" t="s">
        <v>191</v>
      </c>
      <c r="C557" s="116">
        <v>0</v>
      </c>
      <c r="D557" s="116">
        <v>25</v>
      </c>
      <c r="E557" s="116">
        <v>25</v>
      </c>
      <c r="F557" s="116">
        <v>25</v>
      </c>
      <c r="G557" s="116">
        <v>25</v>
      </c>
    </row>
    <row r="558" spans="1:7" x14ac:dyDescent="0.25">
      <c r="A558" s="92">
        <v>32</v>
      </c>
      <c r="B558" s="93" t="s">
        <v>48</v>
      </c>
      <c r="C558" s="94">
        <f>C559+C562+C566+C569</f>
        <v>5477.85</v>
      </c>
      <c r="D558" s="94">
        <f>D559+D562+D566+D569</f>
        <v>4650</v>
      </c>
      <c r="E558" s="94">
        <f>E559+E562+E566+E569</f>
        <v>4650</v>
      </c>
      <c r="F558" s="94">
        <f>F559+F562+F566+F569</f>
        <v>4650</v>
      </c>
      <c r="G558" s="94">
        <f>G559+G562+G566+G569</f>
        <v>4650</v>
      </c>
    </row>
    <row r="559" spans="1:7" hidden="1" x14ac:dyDescent="0.25">
      <c r="A559" s="95">
        <v>321</v>
      </c>
      <c r="B559" s="96" t="s">
        <v>141</v>
      </c>
      <c r="C559" s="52">
        <f>SUM(C560:C561)</f>
        <v>915.5</v>
      </c>
      <c r="D559" s="52">
        <f>SUM(D560:D561)</f>
        <v>700</v>
      </c>
      <c r="E559" s="52">
        <f>SUM(E560:E561)</f>
        <v>700</v>
      </c>
      <c r="F559" s="52">
        <f>SUM(F560:F561)</f>
        <v>700</v>
      </c>
      <c r="G559" s="52">
        <f>SUM(G560:G561)</f>
        <v>700</v>
      </c>
    </row>
    <row r="560" spans="1:7" hidden="1" x14ac:dyDescent="0.25">
      <c r="A560" s="164">
        <v>3211</v>
      </c>
      <c r="B560" s="98" t="s">
        <v>142</v>
      </c>
      <c r="C560" s="54">
        <v>141.5</v>
      </c>
      <c r="D560" s="55">
        <v>350</v>
      </c>
      <c r="E560" s="55">
        <v>350</v>
      </c>
      <c r="F560" s="55">
        <v>350</v>
      </c>
      <c r="G560" s="55">
        <v>350</v>
      </c>
    </row>
    <row r="561" spans="1:7" hidden="1" x14ac:dyDescent="0.25">
      <c r="A561" s="164">
        <v>3213</v>
      </c>
      <c r="B561" s="165" t="s">
        <v>143</v>
      </c>
      <c r="C561" s="54">
        <v>774</v>
      </c>
      <c r="D561" s="55">
        <v>350</v>
      </c>
      <c r="E561" s="55">
        <v>350</v>
      </c>
      <c r="F561" s="55">
        <v>350</v>
      </c>
      <c r="G561" s="55">
        <v>350</v>
      </c>
    </row>
    <row r="562" spans="1:7" hidden="1" x14ac:dyDescent="0.25">
      <c r="A562" s="95">
        <v>322</v>
      </c>
      <c r="B562" s="96" t="s">
        <v>113</v>
      </c>
      <c r="C562" s="52">
        <f>SUM(C563:C565)</f>
        <v>2069.11</v>
      </c>
      <c r="D562" s="52">
        <f>SUM(D563:D565)</f>
        <v>1850</v>
      </c>
      <c r="E562" s="52">
        <f>SUM(E563:E565)</f>
        <v>1850</v>
      </c>
      <c r="F562" s="52">
        <f>SUM(F563:F565)</f>
        <v>1850</v>
      </c>
      <c r="G562" s="52">
        <f>SUM(G563:G565)</f>
        <v>1850</v>
      </c>
    </row>
    <row r="563" spans="1:7" hidden="1" x14ac:dyDescent="0.25">
      <c r="A563" s="97">
        <v>3221</v>
      </c>
      <c r="B563" s="98" t="s">
        <v>145</v>
      </c>
      <c r="C563" s="54">
        <v>0</v>
      </c>
      <c r="D563" s="55">
        <v>200</v>
      </c>
      <c r="E563" s="55">
        <v>200</v>
      </c>
      <c r="F563" s="55">
        <v>200</v>
      </c>
      <c r="G563" s="55">
        <v>200</v>
      </c>
    </row>
    <row r="564" spans="1:7" hidden="1" x14ac:dyDescent="0.25">
      <c r="A564" s="97">
        <v>3225</v>
      </c>
      <c r="B564" s="98" t="s">
        <v>146</v>
      </c>
      <c r="C564" s="54">
        <v>1900.76</v>
      </c>
      <c r="D564" s="55">
        <v>1500</v>
      </c>
      <c r="E564" s="55">
        <v>1500</v>
      </c>
      <c r="F564" s="55">
        <v>1500</v>
      </c>
      <c r="G564" s="55">
        <v>1500</v>
      </c>
    </row>
    <row r="565" spans="1:7" ht="26.25" hidden="1" x14ac:dyDescent="0.25">
      <c r="A565" s="97">
        <v>3227</v>
      </c>
      <c r="B565" s="98" t="s">
        <v>147</v>
      </c>
      <c r="C565" s="54">
        <v>168.35</v>
      </c>
      <c r="D565" s="55">
        <v>150</v>
      </c>
      <c r="E565" s="55">
        <v>150</v>
      </c>
      <c r="F565" s="55">
        <v>150</v>
      </c>
      <c r="G565" s="55">
        <v>150</v>
      </c>
    </row>
    <row r="566" spans="1:7" hidden="1" x14ac:dyDescent="0.25">
      <c r="A566" s="112">
        <v>323</v>
      </c>
      <c r="B566" s="113" t="s">
        <v>148</v>
      </c>
      <c r="C566" s="52">
        <f>SUM(C567:C568)</f>
        <v>237.16</v>
      </c>
      <c r="D566" s="52">
        <f>SUM(D567:D568)</f>
        <v>600</v>
      </c>
      <c r="E566" s="52">
        <f>SUM(E567:E568)</f>
        <v>600</v>
      </c>
      <c r="F566" s="52">
        <f>SUM(F567:F568)</f>
        <v>600</v>
      </c>
      <c r="G566" s="52">
        <f>SUM(G567:G568)</f>
        <v>600</v>
      </c>
    </row>
    <row r="567" spans="1:7" hidden="1" x14ac:dyDescent="0.25">
      <c r="A567" s="97">
        <v>3237</v>
      </c>
      <c r="B567" s="98" t="s">
        <v>154</v>
      </c>
      <c r="C567" s="54">
        <v>237.16</v>
      </c>
      <c r="D567" s="55">
        <v>500</v>
      </c>
      <c r="E567" s="55">
        <v>500</v>
      </c>
      <c r="F567" s="55">
        <v>500</v>
      </c>
      <c r="G567" s="55">
        <v>500</v>
      </c>
    </row>
    <row r="568" spans="1:7" hidden="1" x14ac:dyDescent="0.25">
      <c r="A568" s="97">
        <v>3239</v>
      </c>
      <c r="B568" s="98" t="s">
        <v>156</v>
      </c>
      <c r="C568" s="54">
        <v>0</v>
      </c>
      <c r="D568" s="55">
        <v>100</v>
      </c>
      <c r="E568" s="55">
        <v>100</v>
      </c>
      <c r="F568" s="55">
        <v>100</v>
      </c>
      <c r="G568" s="55">
        <v>100</v>
      </c>
    </row>
    <row r="569" spans="1:7" ht="26.25" hidden="1" x14ac:dyDescent="0.25">
      <c r="A569" s="112">
        <v>329</v>
      </c>
      <c r="B569" s="113" t="s">
        <v>157</v>
      </c>
      <c r="C569" s="52">
        <f>C570</f>
        <v>2256.08</v>
      </c>
      <c r="D569" s="52">
        <f>D570</f>
        <v>1500</v>
      </c>
      <c r="E569" s="52">
        <f>E570</f>
        <v>1500</v>
      </c>
      <c r="F569" s="52">
        <f>F570</f>
        <v>1500</v>
      </c>
      <c r="G569" s="52">
        <f>G570</f>
        <v>1500</v>
      </c>
    </row>
    <row r="570" spans="1:7" ht="26.25" hidden="1" x14ac:dyDescent="0.25">
      <c r="A570" s="97">
        <v>3299</v>
      </c>
      <c r="B570" s="98" t="s">
        <v>157</v>
      </c>
      <c r="C570" s="54">
        <v>2256.08</v>
      </c>
      <c r="D570" s="55">
        <v>1500</v>
      </c>
      <c r="E570" s="54">
        <v>1500</v>
      </c>
      <c r="F570" s="54">
        <v>1500</v>
      </c>
      <c r="G570" s="54">
        <v>1500</v>
      </c>
    </row>
    <row r="571" spans="1:7" ht="39" x14ac:dyDescent="0.25">
      <c r="A571" s="127" t="s">
        <v>272</v>
      </c>
      <c r="B571" s="115" t="s">
        <v>273</v>
      </c>
      <c r="C571" s="85">
        <f t="shared" ref="C571:G575" si="51">C572</f>
        <v>1934.09</v>
      </c>
      <c r="D571" s="85">
        <f t="shared" si="51"/>
        <v>2000</v>
      </c>
      <c r="E571" s="85">
        <f t="shared" si="51"/>
        <v>2000</v>
      </c>
      <c r="F571" s="85">
        <f t="shared" si="51"/>
        <v>2000</v>
      </c>
      <c r="G571" s="85">
        <f t="shared" si="51"/>
        <v>2000</v>
      </c>
    </row>
    <row r="572" spans="1:7" x14ac:dyDescent="0.25">
      <c r="A572" s="152" t="s">
        <v>230</v>
      </c>
      <c r="B572" s="153" t="s">
        <v>231</v>
      </c>
      <c r="C572" s="88">
        <f t="shared" si="51"/>
        <v>1934.09</v>
      </c>
      <c r="D572" s="88">
        <f t="shared" si="51"/>
        <v>2000</v>
      </c>
      <c r="E572" s="88">
        <f t="shared" si="51"/>
        <v>2000</v>
      </c>
      <c r="F572" s="88">
        <f t="shared" si="51"/>
        <v>2000</v>
      </c>
      <c r="G572" s="88">
        <f t="shared" si="51"/>
        <v>2000</v>
      </c>
    </row>
    <row r="573" spans="1:7" x14ac:dyDescent="0.25">
      <c r="A573" s="89">
        <v>3</v>
      </c>
      <c r="B573" s="90" t="s">
        <v>112</v>
      </c>
      <c r="C573" s="91">
        <f t="shared" si="51"/>
        <v>1934.09</v>
      </c>
      <c r="D573" s="91">
        <f t="shared" si="51"/>
        <v>2000</v>
      </c>
      <c r="E573" s="91">
        <f t="shared" si="51"/>
        <v>2000</v>
      </c>
      <c r="F573" s="91">
        <f t="shared" si="51"/>
        <v>2000</v>
      </c>
      <c r="G573" s="91">
        <f t="shared" si="51"/>
        <v>2000</v>
      </c>
    </row>
    <row r="574" spans="1:7" x14ac:dyDescent="0.25">
      <c r="A574" s="92">
        <v>38</v>
      </c>
      <c r="B574" s="93" t="s">
        <v>51</v>
      </c>
      <c r="C574" s="94">
        <f t="shared" si="51"/>
        <v>1934.09</v>
      </c>
      <c r="D574" s="94">
        <f t="shared" si="51"/>
        <v>2000</v>
      </c>
      <c r="E574" s="94">
        <f t="shared" si="51"/>
        <v>2000</v>
      </c>
      <c r="F574" s="94">
        <f t="shared" si="51"/>
        <v>2000</v>
      </c>
      <c r="G574" s="94">
        <f t="shared" si="51"/>
        <v>2000</v>
      </c>
    </row>
    <row r="575" spans="1:7" hidden="1" x14ac:dyDescent="0.25">
      <c r="A575" s="112">
        <v>381</v>
      </c>
      <c r="B575" s="113" t="s">
        <v>274</v>
      </c>
      <c r="C575" s="52">
        <f t="shared" si="51"/>
        <v>1934.09</v>
      </c>
      <c r="D575" s="52">
        <f t="shared" si="51"/>
        <v>2000</v>
      </c>
      <c r="E575" s="52">
        <f t="shared" si="51"/>
        <v>2000</v>
      </c>
      <c r="F575" s="52">
        <f t="shared" si="51"/>
        <v>2000</v>
      </c>
      <c r="G575" s="52">
        <f t="shared" si="51"/>
        <v>2000</v>
      </c>
    </row>
    <row r="576" spans="1:7" hidden="1" x14ac:dyDescent="0.25">
      <c r="A576" s="97">
        <v>3812</v>
      </c>
      <c r="B576" s="98" t="s">
        <v>275</v>
      </c>
      <c r="C576" s="55">
        <v>1934.09</v>
      </c>
      <c r="D576" s="55">
        <v>2000</v>
      </c>
      <c r="E576" s="54">
        <v>2000</v>
      </c>
      <c r="F576" s="54">
        <v>2000</v>
      </c>
      <c r="G576" s="54">
        <v>2000</v>
      </c>
    </row>
    <row r="577" spans="1:7" x14ac:dyDescent="0.25">
      <c r="A577" s="171"/>
      <c r="B577" s="171"/>
      <c r="C577" s="171"/>
      <c r="D577" s="171"/>
      <c r="E577" s="54"/>
      <c r="F577" s="55"/>
      <c r="G577" s="55"/>
    </row>
  </sheetData>
  <mergeCells count="2">
    <mergeCell ref="A1:G1"/>
    <mergeCell ref="A3:G3"/>
  </mergeCells>
  <pageMargins left="0.7" right="0.7" top="0.75" bottom="0.75" header="0.51180555555555496" footer="0.51180555555555496"/>
  <pageSetup paperSize="9" scale="56" firstPageNumber="0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dc:description/>
  <cp:lastModifiedBy>Tina</cp:lastModifiedBy>
  <cp:revision>4</cp:revision>
  <cp:lastPrinted>2025-12-29T11:49:22Z</cp:lastPrinted>
  <dcterms:created xsi:type="dcterms:W3CDTF">2022-08-12T12:51:27Z</dcterms:created>
  <dcterms:modified xsi:type="dcterms:W3CDTF">2025-12-29T11:49:32Z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