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ina\Documents\planovi\2024\"/>
    </mc:Choice>
  </mc:AlternateContent>
  <xr:revisionPtr revIDLastSave="0" documentId="13_ncr:1_{D360C63B-F03B-4081-8F46-E3705A1E8F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7" l="1"/>
  <c r="E27" i="7" s="1"/>
  <c r="F219" i="7"/>
  <c r="G219" i="7"/>
  <c r="E219" i="7"/>
  <c r="H221" i="7"/>
  <c r="H222" i="7"/>
  <c r="H220" i="7"/>
  <c r="H219" i="7" s="1"/>
  <c r="H213" i="7"/>
  <c r="H212" i="7"/>
  <c r="H209" i="7"/>
  <c r="H208" i="7" s="1"/>
  <c r="H207" i="7"/>
  <c r="H206" i="7" s="1"/>
  <c r="H205" i="7"/>
  <c r="H200" i="7"/>
  <c r="H199" i="7"/>
  <c r="H196" i="7"/>
  <c r="H195" i="7" s="1"/>
  <c r="H194" i="7"/>
  <c r="H193" i="7" s="1"/>
  <c r="H192" i="7"/>
  <c r="H191" i="7" s="1"/>
  <c r="H186" i="7"/>
  <c r="H185" i="7"/>
  <c r="H182" i="7"/>
  <c r="H181" i="7" s="1"/>
  <c r="H180" i="7"/>
  <c r="H178" i="7"/>
  <c r="H177" i="7" s="1"/>
  <c r="H173" i="7"/>
  <c r="H172" i="7"/>
  <c r="H169" i="7"/>
  <c r="H168" i="7" s="1"/>
  <c r="H167" i="7"/>
  <c r="H166" i="7" s="1"/>
  <c r="H165" i="7"/>
  <c r="H164" i="7" s="1"/>
  <c r="H99" i="7"/>
  <c r="H98" i="7" s="1"/>
  <c r="H97" i="7" s="1"/>
  <c r="H96" i="7" s="1"/>
  <c r="H95" i="7" s="1"/>
  <c r="H94" i="7" s="1"/>
  <c r="H93" i="7"/>
  <c r="H92" i="7" s="1"/>
  <c r="H91" i="7" s="1"/>
  <c r="H90" i="7" s="1"/>
  <c r="H89" i="7" s="1"/>
  <c r="H88" i="7" s="1"/>
  <c r="F98" i="7"/>
  <c r="F97" i="7" s="1"/>
  <c r="F96" i="7" s="1"/>
  <c r="F95" i="7" s="1"/>
  <c r="F94" i="7" s="1"/>
  <c r="G98" i="7"/>
  <c r="G97" i="7" s="1"/>
  <c r="G96" i="7" s="1"/>
  <c r="G95" i="7" s="1"/>
  <c r="G94" i="7" s="1"/>
  <c r="E98" i="7"/>
  <c r="E97" i="7" s="1"/>
  <c r="E96" i="7" s="1"/>
  <c r="E95" i="7" s="1"/>
  <c r="E94" i="7" s="1"/>
  <c r="F92" i="7"/>
  <c r="F91" i="7" s="1"/>
  <c r="F90" i="7" s="1"/>
  <c r="F89" i="7" s="1"/>
  <c r="F88" i="7" s="1"/>
  <c r="G92" i="7"/>
  <c r="G91" i="7" s="1"/>
  <c r="G90" i="7" s="1"/>
  <c r="G89" i="7" s="1"/>
  <c r="G88" i="7" s="1"/>
  <c r="E92" i="7"/>
  <c r="E91" i="7" s="1"/>
  <c r="E90" i="7" s="1"/>
  <c r="E89" i="7" s="1"/>
  <c r="E88" i="7" s="1"/>
  <c r="H87" i="7"/>
  <c r="H86" i="7"/>
  <c r="H233" i="7"/>
  <c r="H232" i="7" s="1"/>
  <c r="H231" i="7" s="1"/>
  <c r="H230" i="7" s="1"/>
  <c r="H229" i="7" s="1"/>
  <c r="H228" i="7" s="1"/>
  <c r="H72" i="7"/>
  <c r="H71" i="7"/>
  <c r="H69" i="7"/>
  <c r="H68" i="7" s="1"/>
  <c r="H60" i="7"/>
  <c r="H59" i="7"/>
  <c r="H58" i="7"/>
  <c r="H57" i="7"/>
  <c r="H56" i="7"/>
  <c r="H54" i="7"/>
  <c r="H53" i="7"/>
  <c r="H52" i="7"/>
  <c r="H51" i="7"/>
  <c r="H50" i="7"/>
  <c r="H49" i="7"/>
  <c r="H48" i="7"/>
  <c r="H47" i="7"/>
  <c r="H45" i="7"/>
  <c r="H44" i="7"/>
  <c r="H43" i="7"/>
  <c r="H42" i="7"/>
  <c r="H40" i="7"/>
  <c r="H39" i="7"/>
  <c r="H38" i="7"/>
  <c r="H32" i="7"/>
  <c r="H31" i="7" s="1"/>
  <c r="H30" i="7" s="1"/>
  <c r="H29" i="7" s="1"/>
  <c r="H27" i="7" s="1"/>
  <c r="F31" i="7"/>
  <c r="F30" i="7" s="1"/>
  <c r="F29" i="7" s="1"/>
  <c r="F27" i="7" s="1"/>
  <c r="F26" i="7" s="1"/>
  <c r="G31" i="7"/>
  <c r="G30" i="7" s="1"/>
  <c r="G29" i="7" s="1"/>
  <c r="G27" i="7" s="1"/>
  <c r="E31" i="7"/>
  <c r="E30" i="7" s="1"/>
  <c r="E29" i="7" s="1"/>
  <c r="G13" i="5"/>
  <c r="G14" i="5"/>
  <c r="G15" i="5"/>
  <c r="G12" i="5"/>
  <c r="G11" i="5" s="1"/>
  <c r="G10" i="5" s="1"/>
  <c r="G50" i="8"/>
  <c r="G48" i="8"/>
  <c r="G46" i="8"/>
  <c r="G45" i="8"/>
  <c r="G44" i="8"/>
  <c r="G43" i="8"/>
  <c r="G41" i="8"/>
  <c r="G40" i="8"/>
  <c r="G39" i="8"/>
  <c r="G37" i="8"/>
  <c r="G35" i="8"/>
  <c r="G27" i="8"/>
  <c r="G25" i="8"/>
  <c r="G23" i="8"/>
  <c r="G22" i="8"/>
  <c r="G21" i="8"/>
  <c r="G20" i="8"/>
  <c r="G18" i="8"/>
  <c r="G17" i="8"/>
  <c r="G16" i="8"/>
  <c r="G14" i="8"/>
  <c r="G12" i="8"/>
  <c r="I36" i="3"/>
  <c r="I35" i="3"/>
  <c r="I34" i="3"/>
  <c r="I29" i="3"/>
  <c r="I30" i="3"/>
  <c r="I31" i="3"/>
  <c r="I32" i="3"/>
  <c r="I28" i="3"/>
  <c r="I20" i="3"/>
  <c r="I18" i="3"/>
  <c r="I13" i="3"/>
  <c r="I14" i="3"/>
  <c r="I15" i="3"/>
  <c r="I16" i="3"/>
  <c r="I12" i="3"/>
  <c r="K13" i="10"/>
  <c r="K12" i="10"/>
  <c r="K10" i="10"/>
  <c r="K9" i="10"/>
  <c r="H582" i="7"/>
  <c r="H581" i="7" s="1"/>
  <c r="H580" i="7" s="1"/>
  <c r="H579" i="7" s="1"/>
  <c r="H578" i="7" s="1"/>
  <c r="H577" i="7" s="1"/>
  <c r="H576" i="7"/>
  <c r="H575" i="7" s="1"/>
  <c r="H574" i="7"/>
  <c r="H573" i="7"/>
  <c r="H571" i="7"/>
  <c r="H570" i="7"/>
  <c r="H569" i="7"/>
  <c r="H567" i="7"/>
  <c r="H566" i="7"/>
  <c r="H565" i="7" s="1"/>
  <c r="H560" i="7"/>
  <c r="H559" i="7"/>
  <c r="H555" i="7"/>
  <c r="H554" i="7" s="1"/>
  <c r="H553" i="7"/>
  <c r="H552" i="7"/>
  <c r="H546" i="7"/>
  <c r="H545" i="7" s="1"/>
  <c r="H544" i="7" s="1"/>
  <c r="H543" i="7" s="1"/>
  <c r="H542" i="7"/>
  <c r="H541" i="7" s="1"/>
  <c r="H540" i="7" s="1"/>
  <c r="H539" i="7" s="1"/>
  <c r="H537" i="7"/>
  <c r="H536" i="7" s="1"/>
  <c r="H535" i="7" s="1"/>
  <c r="H534" i="7" s="1"/>
  <c r="H533" i="7"/>
  <c r="H532" i="7" s="1"/>
  <c r="H531" i="7" s="1"/>
  <c r="H530" i="7" s="1"/>
  <c r="H528" i="7"/>
  <c r="H527" i="7" s="1"/>
  <c r="H526" i="7" s="1"/>
  <c r="H525" i="7" s="1"/>
  <c r="H524" i="7"/>
  <c r="H523" i="7" s="1"/>
  <c r="H522" i="7" s="1"/>
  <c r="H521" i="7" s="1"/>
  <c r="H518" i="7"/>
  <c r="H517" i="7" s="1"/>
  <c r="H516" i="7" s="1"/>
  <c r="H515" i="7" s="1"/>
  <c r="H514" i="7" s="1"/>
  <c r="H513" i="7" s="1"/>
  <c r="H512" i="7"/>
  <c r="H511" i="7" s="1"/>
  <c r="H510" i="7" s="1"/>
  <c r="H509" i="7" s="1"/>
  <c r="H508" i="7" s="1"/>
  <c r="H507" i="7" s="1"/>
  <c r="H506" i="7"/>
  <c r="H505" i="7" s="1"/>
  <c r="H504" i="7" s="1"/>
  <c r="H503" i="7" s="1"/>
  <c r="H502" i="7" s="1"/>
  <c r="H501" i="7"/>
  <c r="H500" i="7"/>
  <c r="H499" i="7" s="1"/>
  <c r="H498" i="7" s="1"/>
  <c r="H497" i="7" s="1"/>
  <c r="H496" i="7" s="1"/>
  <c r="H495" i="7"/>
  <c r="H494" i="7" s="1"/>
  <c r="H493" i="7"/>
  <c r="H492" i="7"/>
  <c r="H487" i="7"/>
  <c r="H486" i="7" s="1"/>
  <c r="H485" i="7"/>
  <c r="H484" i="7"/>
  <c r="H479" i="7"/>
  <c r="H478" i="7" s="1"/>
  <c r="H477" i="7"/>
  <c r="H476" i="7"/>
  <c r="H475" i="7"/>
  <c r="H474" i="7"/>
  <c r="H473" i="7"/>
  <c r="H467" i="7"/>
  <c r="H466" i="7" s="1"/>
  <c r="H465" i="7" s="1"/>
  <c r="H464" i="7" s="1"/>
  <c r="H463" i="7" s="1"/>
  <c r="H462" i="7"/>
  <c r="H461" i="7" s="1"/>
  <c r="H460" i="7" s="1"/>
  <c r="H459" i="7" s="1"/>
  <c r="H458" i="7" s="1"/>
  <c r="H456" i="7"/>
  <c r="H455" i="7" s="1"/>
  <c r="H454" i="7" s="1"/>
  <c r="H453" i="7"/>
  <c r="H452" i="7" s="1"/>
  <c r="H451" i="7"/>
  <c r="H450" i="7" s="1"/>
  <c r="H449" i="7"/>
  <c r="H448" i="7"/>
  <c r="H447" i="7"/>
  <c r="H442" i="7"/>
  <c r="H441" i="7" s="1"/>
  <c r="H440" i="7"/>
  <c r="H439" i="7" s="1"/>
  <c r="H437" i="7"/>
  <c r="H436" i="7" s="1"/>
  <c r="H435" i="7"/>
  <c r="H434" i="7" s="1"/>
  <c r="H433" i="7"/>
  <c r="H432" i="7"/>
  <c r="H431" i="7"/>
  <c r="H425" i="7"/>
  <c r="H424" i="7" s="1"/>
  <c r="H423" i="7"/>
  <c r="H422" i="7"/>
  <c r="H420" i="7"/>
  <c r="H419" i="7"/>
  <c r="H418" i="7"/>
  <c r="H416" i="7"/>
  <c r="H415" i="7"/>
  <c r="H409" i="7"/>
  <c r="H408" i="7" s="1"/>
  <c r="H407" i="7" s="1"/>
  <c r="H406" i="7"/>
  <c r="H405" i="7" s="1"/>
  <c r="H404" i="7"/>
  <c r="H403" i="7"/>
  <c r="H402" i="7"/>
  <c r="H401" i="7"/>
  <c r="H399" i="7"/>
  <c r="H398" i="7"/>
  <c r="H397" i="7"/>
  <c r="H396" i="7"/>
  <c r="H395" i="7"/>
  <c r="H394" i="7"/>
  <c r="H392" i="7"/>
  <c r="H391" i="7"/>
  <c r="H390" i="7"/>
  <c r="H385" i="7"/>
  <c r="H384" i="7" s="1"/>
  <c r="H383" i="7" s="1"/>
  <c r="H382" i="7"/>
  <c r="H381" i="7" s="1"/>
  <c r="H380" i="7"/>
  <c r="H379" i="7"/>
  <c r="H378" i="7"/>
  <c r="H377" i="7"/>
  <c r="H376" i="7"/>
  <c r="H375" i="7"/>
  <c r="H374" i="7"/>
  <c r="H373" i="7"/>
  <c r="H371" i="7"/>
  <c r="H370" i="7"/>
  <c r="H369" i="7"/>
  <c r="H368" i="7"/>
  <c r="H367" i="7"/>
  <c r="H366" i="7"/>
  <c r="H364" i="7"/>
  <c r="H363" i="7"/>
  <c r="H362" i="7"/>
  <c r="H357" i="7"/>
  <c r="H356" i="7"/>
  <c r="H350" i="7"/>
  <c r="H349" i="7" s="1"/>
  <c r="H348" i="7" s="1"/>
  <c r="H347" i="7" s="1"/>
  <c r="H346" i="7" s="1"/>
  <c r="H345" i="7"/>
  <c r="H344" i="7" s="1"/>
  <c r="H343" i="7" s="1"/>
  <c r="H342" i="7" s="1"/>
  <c r="H341" i="7" s="1"/>
  <c r="H339" i="7"/>
  <c r="H338" i="7" s="1"/>
  <c r="H337" i="7" s="1"/>
  <c r="H336" i="7" s="1"/>
  <c r="H335" i="7" s="1"/>
  <c r="H334" i="7" s="1"/>
  <c r="H333" i="7"/>
  <c r="H330" i="7"/>
  <c r="H329" i="7"/>
  <c r="H327" i="7"/>
  <c r="H326" i="7" s="1"/>
  <c r="H324" i="7"/>
  <c r="H323" i="7"/>
  <c r="H322" i="7" s="1"/>
  <c r="H321" i="7"/>
  <c r="H320" i="7" s="1"/>
  <c r="H319" i="7"/>
  <c r="H318" i="7"/>
  <c r="H317" i="7"/>
  <c r="H311" i="7"/>
  <c r="H310" i="7" s="1"/>
  <c r="H309" i="7" s="1"/>
  <c r="H308" i="7" s="1"/>
  <c r="H307" i="7" s="1"/>
  <c r="H306" i="7"/>
  <c r="H305" i="7" s="1"/>
  <c r="H304" i="7"/>
  <c r="H303" i="7"/>
  <c r="H302" i="7"/>
  <c r="H301" i="7"/>
  <c r="H299" i="7"/>
  <c r="H298" i="7"/>
  <c r="H297" i="7" s="1"/>
  <c r="H293" i="7"/>
  <c r="H292" i="7" s="1"/>
  <c r="H291" i="7" s="1"/>
  <c r="H290" i="7" s="1"/>
  <c r="H289" i="7" s="1"/>
  <c r="H288" i="7"/>
  <c r="H287" i="7"/>
  <c r="H285" i="7"/>
  <c r="H284" i="7"/>
  <c r="H283" i="7"/>
  <c r="H281" i="7"/>
  <c r="H280" i="7"/>
  <c r="H279" i="7"/>
  <c r="H277" i="7"/>
  <c r="H276" i="7"/>
  <c r="H271" i="7"/>
  <c r="H270" i="7" s="1"/>
  <c r="H269" i="7" s="1"/>
  <c r="H268" i="7"/>
  <c r="H267" i="7"/>
  <c r="H265" i="7"/>
  <c r="H264" i="7"/>
  <c r="H263" i="7"/>
  <c r="H261" i="7"/>
  <c r="H260" i="7"/>
  <c r="H259" i="7"/>
  <c r="H258" i="7"/>
  <c r="H256" i="7"/>
  <c r="H255" i="7"/>
  <c r="G232" i="7"/>
  <c r="G231" i="7" s="1"/>
  <c r="G230" i="7" s="1"/>
  <c r="G229" i="7" s="1"/>
  <c r="G228" i="7" s="1"/>
  <c r="E232" i="7"/>
  <c r="E231" i="7" s="1"/>
  <c r="E230" i="7" s="1"/>
  <c r="E229" i="7" s="1"/>
  <c r="E228" i="7" s="1"/>
  <c r="G166" i="7"/>
  <c r="H246" i="7"/>
  <c r="H245" i="7" s="1"/>
  <c r="H244" i="7" s="1"/>
  <c r="H243" i="7" s="1"/>
  <c r="H242" i="7" s="1"/>
  <c r="H241" i="7" s="1"/>
  <c r="H240" i="7" s="1"/>
  <c r="H239" i="7"/>
  <c r="H238" i="7" s="1"/>
  <c r="H237" i="7" s="1"/>
  <c r="H236" i="7" s="1"/>
  <c r="H235" i="7" s="1"/>
  <c r="H234" i="7" s="1"/>
  <c r="H227" i="7"/>
  <c r="H226" i="7" s="1"/>
  <c r="H225" i="7" s="1"/>
  <c r="H224" i="7" s="1"/>
  <c r="H223" i="7" s="1"/>
  <c r="H204" i="7"/>
  <c r="H179" i="7"/>
  <c r="H105" i="7"/>
  <c r="H104" i="7" s="1"/>
  <c r="H103" i="7" s="1"/>
  <c r="H102" i="7" s="1"/>
  <c r="H101" i="7" s="1"/>
  <c r="H100" i="7" s="1"/>
  <c r="H80" i="7"/>
  <c r="H79" i="7" s="1"/>
  <c r="H78" i="7" s="1"/>
  <c r="H77" i="7" s="1"/>
  <c r="H76" i="7" s="1"/>
  <c r="H63" i="7"/>
  <c r="H62" i="7" s="1"/>
  <c r="H61" i="7" s="1"/>
  <c r="H24" i="7"/>
  <c r="H23" i="7" s="1"/>
  <c r="H22" i="7" s="1"/>
  <c r="H21" i="7" s="1"/>
  <c r="H20" i="7" s="1"/>
  <c r="H19" i="7" s="1"/>
  <c r="H18" i="7" s="1"/>
  <c r="H17" i="7" s="1"/>
  <c r="H15" i="7"/>
  <c r="H14" i="7" s="1"/>
  <c r="H13" i="7" s="1"/>
  <c r="H12" i="7" s="1"/>
  <c r="H11" i="7" s="1"/>
  <c r="H10" i="7" s="1"/>
  <c r="H9" i="7" s="1"/>
  <c r="H8" i="7" s="1"/>
  <c r="H7" i="7" s="1"/>
  <c r="D292" i="7"/>
  <c r="D291" i="7" s="1"/>
  <c r="D290" i="7" s="1"/>
  <c r="D289" i="7" s="1"/>
  <c r="E292" i="7"/>
  <c r="E291" i="7" s="1"/>
  <c r="E290" i="7" s="1"/>
  <c r="E289" i="7" s="1"/>
  <c r="G292" i="7"/>
  <c r="G291" i="7" s="1"/>
  <c r="G290" i="7" s="1"/>
  <c r="G289" i="7" s="1"/>
  <c r="C292" i="7"/>
  <c r="C291" i="7" s="1"/>
  <c r="C290" i="7" s="1"/>
  <c r="C289" i="7" s="1"/>
  <c r="H27" i="3"/>
  <c r="F27" i="3"/>
  <c r="G581" i="7"/>
  <c r="G580" i="7" s="1"/>
  <c r="G579" i="7" s="1"/>
  <c r="G578" i="7" s="1"/>
  <c r="G577" i="7" s="1"/>
  <c r="E581" i="7"/>
  <c r="E580" i="7" s="1"/>
  <c r="E579" i="7" s="1"/>
  <c r="E578" i="7" s="1"/>
  <c r="E577" i="7" s="1"/>
  <c r="D581" i="7"/>
  <c r="D580" i="7" s="1"/>
  <c r="D579" i="7" s="1"/>
  <c r="D578" i="7" s="1"/>
  <c r="D577" i="7" s="1"/>
  <c r="C581" i="7"/>
  <c r="C580" i="7" s="1"/>
  <c r="C579" i="7" s="1"/>
  <c r="C578" i="7" s="1"/>
  <c r="C577" i="7" s="1"/>
  <c r="G575" i="7"/>
  <c r="E575" i="7"/>
  <c r="D575" i="7"/>
  <c r="C575" i="7"/>
  <c r="G572" i="7"/>
  <c r="E572" i="7"/>
  <c r="D572" i="7"/>
  <c r="C572" i="7"/>
  <c r="G568" i="7"/>
  <c r="E568" i="7"/>
  <c r="D568" i="7"/>
  <c r="C568" i="7"/>
  <c r="G565" i="7"/>
  <c r="E565" i="7"/>
  <c r="D565" i="7"/>
  <c r="C565" i="7"/>
  <c r="G558" i="7"/>
  <c r="G557" i="7" s="1"/>
  <c r="G556" i="7" s="1"/>
  <c r="E558" i="7"/>
  <c r="E557" i="7" s="1"/>
  <c r="E556" i="7" s="1"/>
  <c r="D558" i="7"/>
  <c r="D557" i="7" s="1"/>
  <c r="D556" i="7" s="1"/>
  <c r="C558" i="7"/>
  <c r="C557" i="7" s="1"/>
  <c r="C556" i="7" s="1"/>
  <c r="G554" i="7"/>
  <c r="E554" i="7"/>
  <c r="D554" i="7"/>
  <c r="C554" i="7"/>
  <c r="G551" i="7"/>
  <c r="E551" i="7"/>
  <c r="D551" i="7"/>
  <c r="C551" i="7"/>
  <c r="G545" i="7"/>
  <c r="G544" i="7" s="1"/>
  <c r="G543" i="7" s="1"/>
  <c r="E545" i="7"/>
  <c r="E544" i="7" s="1"/>
  <c r="E543" i="7" s="1"/>
  <c r="D545" i="7"/>
  <c r="D544" i="7" s="1"/>
  <c r="D543" i="7" s="1"/>
  <c r="D538" i="7" s="1"/>
  <c r="C545" i="7"/>
  <c r="C544" i="7" s="1"/>
  <c r="C543" i="7" s="1"/>
  <c r="G541" i="7"/>
  <c r="G540" i="7" s="1"/>
  <c r="G539" i="7" s="1"/>
  <c r="E541" i="7"/>
  <c r="E540" i="7" s="1"/>
  <c r="E539" i="7" s="1"/>
  <c r="D541" i="7"/>
  <c r="D540" i="7" s="1"/>
  <c r="C541" i="7"/>
  <c r="C540" i="7" s="1"/>
  <c r="C539" i="7" s="1"/>
  <c r="G536" i="7"/>
  <c r="G535" i="7" s="1"/>
  <c r="G534" i="7" s="1"/>
  <c r="E536" i="7"/>
  <c r="E535" i="7" s="1"/>
  <c r="E534" i="7" s="1"/>
  <c r="D536" i="7"/>
  <c r="D535" i="7" s="1"/>
  <c r="D534" i="7" s="1"/>
  <c r="C536" i="7"/>
  <c r="C535" i="7" s="1"/>
  <c r="C534" i="7" s="1"/>
  <c r="G532" i="7"/>
  <c r="G531" i="7" s="1"/>
  <c r="G530" i="7" s="1"/>
  <c r="E532" i="7"/>
  <c r="E531" i="7" s="1"/>
  <c r="E530" i="7" s="1"/>
  <c r="D532" i="7"/>
  <c r="D531" i="7" s="1"/>
  <c r="D530" i="7" s="1"/>
  <c r="C532" i="7"/>
  <c r="C531" i="7" s="1"/>
  <c r="C530" i="7" s="1"/>
  <c r="G527" i="7"/>
  <c r="G526" i="7" s="1"/>
  <c r="G525" i="7" s="1"/>
  <c r="E527" i="7"/>
  <c r="E526" i="7" s="1"/>
  <c r="E525" i="7" s="1"/>
  <c r="D527" i="7"/>
  <c r="D526" i="7" s="1"/>
  <c r="D525" i="7" s="1"/>
  <c r="C527" i="7"/>
  <c r="C526" i="7" s="1"/>
  <c r="C525" i="7" s="1"/>
  <c r="G523" i="7"/>
  <c r="G522" i="7" s="1"/>
  <c r="G521" i="7" s="1"/>
  <c r="E523" i="7"/>
  <c r="E522" i="7" s="1"/>
  <c r="E521" i="7" s="1"/>
  <c r="D523" i="7"/>
  <c r="D522" i="7" s="1"/>
  <c r="D521" i="7" s="1"/>
  <c r="C523" i="7"/>
  <c r="C522" i="7" s="1"/>
  <c r="C521" i="7" s="1"/>
  <c r="G517" i="7"/>
  <c r="E517" i="7"/>
  <c r="D517" i="7"/>
  <c r="D516" i="7" s="1"/>
  <c r="D515" i="7" s="1"/>
  <c r="D514" i="7" s="1"/>
  <c r="D513" i="7" s="1"/>
  <c r="C517" i="7"/>
  <c r="C516" i="7" s="1"/>
  <c r="C515" i="7" s="1"/>
  <c r="C514" i="7" s="1"/>
  <c r="C513" i="7" s="1"/>
  <c r="G516" i="7"/>
  <c r="G515" i="7" s="1"/>
  <c r="G514" i="7" s="1"/>
  <c r="G513" i="7" s="1"/>
  <c r="E516" i="7"/>
  <c r="E515" i="7" s="1"/>
  <c r="E514" i="7" s="1"/>
  <c r="E513" i="7" s="1"/>
  <c r="G511" i="7"/>
  <c r="G510" i="7" s="1"/>
  <c r="G509" i="7" s="1"/>
  <c r="G508" i="7" s="1"/>
  <c r="G507" i="7" s="1"/>
  <c r="E511" i="7"/>
  <c r="E510" i="7" s="1"/>
  <c r="E509" i="7" s="1"/>
  <c r="E508" i="7" s="1"/>
  <c r="E507" i="7" s="1"/>
  <c r="D511" i="7"/>
  <c r="D510" i="7" s="1"/>
  <c r="D509" i="7" s="1"/>
  <c r="D508" i="7" s="1"/>
  <c r="D507" i="7" s="1"/>
  <c r="C511" i="7"/>
  <c r="C510" i="7" s="1"/>
  <c r="C509" i="7" s="1"/>
  <c r="C508" i="7" s="1"/>
  <c r="C507" i="7" s="1"/>
  <c r="G505" i="7"/>
  <c r="G504" i="7" s="1"/>
  <c r="G503" i="7" s="1"/>
  <c r="G502" i="7" s="1"/>
  <c r="E505" i="7"/>
  <c r="E504" i="7" s="1"/>
  <c r="E503" i="7" s="1"/>
  <c r="E502" i="7" s="1"/>
  <c r="D505" i="7"/>
  <c r="D504" i="7" s="1"/>
  <c r="D503" i="7" s="1"/>
  <c r="D502" i="7" s="1"/>
  <c r="C505" i="7"/>
  <c r="C504" i="7" s="1"/>
  <c r="C503" i="7" s="1"/>
  <c r="C502" i="7" s="1"/>
  <c r="G499" i="7"/>
  <c r="G498" i="7" s="1"/>
  <c r="G497" i="7" s="1"/>
  <c r="G496" i="7" s="1"/>
  <c r="E499" i="7"/>
  <c r="E498" i="7" s="1"/>
  <c r="E497" i="7" s="1"/>
  <c r="E496" i="7" s="1"/>
  <c r="D499" i="7"/>
  <c r="D498" i="7" s="1"/>
  <c r="D497" i="7" s="1"/>
  <c r="D496" i="7" s="1"/>
  <c r="C499" i="7"/>
  <c r="C498" i="7" s="1"/>
  <c r="C497" i="7" s="1"/>
  <c r="C496" i="7" s="1"/>
  <c r="G494" i="7"/>
  <c r="E494" i="7"/>
  <c r="D494" i="7"/>
  <c r="D490" i="7" s="1"/>
  <c r="D489" i="7" s="1"/>
  <c r="C494" i="7"/>
  <c r="G491" i="7"/>
  <c r="E491" i="7"/>
  <c r="C491" i="7"/>
  <c r="G486" i="7"/>
  <c r="E486" i="7"/>
  <c r="D486" i="7"/>
  <c r="C486" i="7"/>
  <c r="G483" i="7"/>
  <c r="E483" i="7"/>
  <c r="D483" i="7"/>
  <c r="C483" i="7"/>
  <c r="G478" i="7"/>
  <c r="E478" i="7"/>
  <c r="D478" i="7"/>
  <c r="C478" i="7"/>
  <c r="G472" i="7"/>
  <c r="E472" i="7"/>
  <c r="D472" i="7"/>
  <c r="C472" i="7"/>
  <c r="G466" i="7"/>
  <c r="G465" i="7" s="1"/>
  <c r="G464" i="7" s="1"/>
  <c r="G463" i="7" s="1"/>
  <c r="E466" i="7"/>
  <c r="E465" i="7" s="1"/>
  <c r="E464" i="7" s="1"/>
  <c r="E463" i="7" s="1"/>
  <c r="D466" i="7"/>
  <c r="D465" i="7" s="1"/>
  <c r="D464" i="7" s="1"/>
  <c r="D463" i="7" s="1"/>
  <c r="C466" i="7"/>
  <c r="C465" i="7" s="1"/>
  <c r="C464" i="7" s="1"/>
  <c r="C463" i="7" s="1"/>
  <c r="G461" i="7"/>
  <c r="G460" i="7" s="1"/>
  <c r="G459" i="7" s="1"/>
  <c r="G458" i="7" s="1"/>
  <c r="E461" i="7"/>
  <c r="E460" i="7" s="1"/>
  <c r="E459" i="7" s="1"/>
  <c r="E458" i="7" s="1"/>
  <c r="D461" i="7"/>
  <c r="D460" i="7" s="1"/>
  <c r="D459" i="7" s="1"/>
  <c r="D458" i="7" s="1"/>
  <c r="C461" i="7"/>
  <c r="C460" i="7" s="1"/>
  <c r="C459" i="7" s="1"/>
  <c r="C458" i="7" s="1"/>
  <c r="G455" i="7"/>
  <c r="G454" i="7" s="1"/>
  <c r="E455" i="7"/>
  <c r="E454" i="7" s="1"/>
  <c r="D455" i="7"/>
  <c r="D454" i="7" s="1"/>
  <c r="C455" i="7"/>
  <c r="C454" i="7" s="1"/>
  <c r="G452" i="7"/>
  <c r="E452" i="7"/>
  <c r="D452" i="7"/>
  <c r="C452" i="7"/>
  <c r="G450" i="7"/>
  <c r="E450" i="7"/>
  <c r="D450" i="7"/>
  <c r="C450" i="7"/>
  <c r="G446" i="7"/>
  <c r="E446" i="7"/>
  <c r="D446" i="7"/>
  <c r="C446" i="7"/>
  <c r="G441" i="7"/>
  <c r="E441" i="7"/>
  <c r="D441" i="7"/>
  <c r="C441" i="7"/>
  <c r="G439" i="7"/>
  <c r="E439" i="7"/>
  <c r="D439" i="7"/>
  <c r="C439" i="7"/>
  <c r="G436" i="7"/>
  <c r="E436" i="7"/>
  <c r="D436" i="7"/>
  <c r="C436" i="7"/>
  <c r="G434" i="7"/>
  <c r="E434" i="7"/>
  <c r="D434" i="7"/>
  <c r="C434" i="7"/>
  <c r="G430" i="7"/>
  <c r="E430" i="7"/>
  <c r="D430" i="7"/>
  <c r="C430" i="7"/>
  <c r="G424" i="7"/>
  <c r="E424" i="7"/>
  <c r="D424" i="7"/>
  <c r="C424" i="7"/>
  <c r="G421" i="7"/>
  <c r="E421" i="7"/>
  <c r="D421" i="7"/>
  <c r="C421" i="7"/>
  <c r="G417" i="7"/>
  <c r="E417" i="7"/>
  <c r="D417" i="7"/>
  <c r="C417" i="7"/>
  <c r="G414" i="7"/>
  <c r="E414" i="7"/>
  <c r="D414" i="7"/>
  <c r="C414" i="7"/>
  <c r="G408" i="7"/>
  <c r="G407" i="7" s="1"/>
  <c r="E408" i="7"/>
  <c r="E407" i="7" s="1"/>
  <c r="D408" i="7"/>
  <c r="D407" i="7" s="1"/>
  <c r="C408" i="7"/>
  <c r="C407" i="7" s="1"/>
  <c r="G405" i="7"/>
  <c r="E405" i="7"/>
  <c r="D405" i="7"/>
  <c r="C405" i="7"/>
  <c r="G400" i="7"/>
  <c r="E400" i="7"/>
  <c r="D400" i="7"/>
  <c r="C400" i="7"/>
  <c r="G393" i="7"/>
  <c r="E393" i="7"/>
  <c r="D393" i="7"/>
  <c r="C393" i="7"/>
  <c r="G389" i="7"/>
  <c r="E389" i="7"/>
  <c r="D389" i="7"/>
  <c r="C389" i="7"/>
  <c r="G384" i="7"/>
  <c r="G383" i="7" s="1"/>
  <c r="E384" i="7"/>
  <c r="E383" i="7" s="1"/>
  <c r="D384" i="7"/>
  <c r="D383" i="7" s="1"/>
  <c r="C384" i="7"/>
  <c r="C383" i="7" s="1"/>
  <c r="G381" i="7"/>
  <c r="E381" i="7"/>
  <c r="D381" i="7"/>
  <c r="C381" i="7"/>
  <c r="G372" i="7"/>
  <c r="E372" i="7"/>
  <c r="D372" i="7"/>
  <c r="C372" i="7"/>
  <c r="G365" i="7"/>
  <c r="E365" i="7"/>
  <c r="D365" i="7"/>
  <c r="C365" i="7"/>
  <c r="G361" i="7"/>
  <c r="E361" i="7"/>
  <c r="D361" i="7"/>
  <c r="C361" i="7"/>
  <c r="G355" i="7"/>
  <c r="G354" i="7" s="1"/>
  <c r="G353" i="7" s="1"/>
  <c r="G352" i="7" s="1"/>
  <c r="E355" i="7"/>
  <c r="E354" i="7" s="1"/>
  <c r="E353" i="7" s="1"/>
  <c r="E352" i="7" s="1"/>
  <c r="D355" i="7"/>
  <c r="D354" i="7" s="1"/>
  <c r="D353" i="7" s="1"/>
  <c r="D352" i="7" s="1"/>
  <c r="C355" i="7"/>
  <c r="C354" i="7" s="1"/>
  <c r="C353" i="7" s="1"/>
  <c r="C352" i="7" s="1"/>
  <c r="G349" i="7"/>
  <c r="G348" i="7" s="1"/>
  <c r="G347" i="7" s="1"/>
  <c r="G346" i="7" s="1"/>
  <c r="E349" i="7"/>
  <c r="E348" i="7" s="1"/>
  <c r="E347" i="7" s="1"/>
  <c r="E346" i="7" s="1"/>
  <c r="D349" i="7"/>
  <c r="D348" i="7" s="1"/>
  <c r="D347" i="7" s="1"/>
  <c r="D346" i="7" s="1"/>
  <c r="C349" i="7"/>
  <c r="C348" i="7" s="1"/>
  <c r="C347" i="7" s="1"/>
  <c r="C346" i="7" s="1"/>
  <c r="G344" i="7"/>
  <c r="G343" i="7" s="1"/>
  <c r="G342" i="7" s="1"/>
  <c r="G341" i="7" s="1"/>
  <c r="E344" i="7"/>
  <c r="E343" i="7" s="1"/>
  <c r="E342" i="7" s="1"/>
  <c r="E341" i="7" s="1"/>
  <c r="D344" i="7"/>
  <c r="D343" i="7" s="1"/>
  <c r="D342" i="7" s="1"/>
  <c r="D341" i="7" s="1"/>
  <c r="C344" i="7"/>
  <c r="C343" i="7" s="1"/>
  <c r="C342" i="7" s="1"/>
  <c r="C341" i="7" s="1"/>
  <c r="G338" i="7"/>
  <c r="G337" i="7" s="1"/>
  <c r="G336" i="7" s="1"/>
  <c r="G335" i="7" s="1"/>
  <c r="G334" i="7" s="1"/>
  <c r="E338" i="7"/>
  <c r="E337" i="7" s="1"/>
  <c r="E336" i="7" s="1"/>
  <c r="E335" i="7" s="1"/>
  <c r="E334" i="7" s="1"/>
  <c r="D338" i="7"/>
  <c r="D337" i="7" s="1"/>
  <c r="D336" i="7" s="1"/>
  <c r="D335" i="7" s="1"/>
  <c r="D334" i="7" s="1"/>
  <c r="C338" i="7"/>
  <c r="C337" i="7" s="1"/>
  <c r="C336" i="7" s="1"/>
  <c r="C335" i="7" s="1"/>
  <c r="C334" i="7" s="1"/>
  <c r="H332" i="7"/>
  <c r="H331" i="7" s="1"/>
  <c r="G332" i="7"/>
  <c r="G331" i="7" s="1"/>
  <c r="E332" i="7"/>
  <c r="E331" i="7" s="1"/>
  <c r="D332" i="7"/>
  <c r="D331" i="7" s="1"/>
  <c r="C332" i="7"/>
  <c r="C331" i="7" s="1"/>
  <c r="G328" i="7"/>
  <c r="E328" i="7"/>
  <c r="D328" i="7"/>
  <c r="C328" i="7"/>
  <c r="G326" i="7"/>
  <c r="E326" i="7"/>
  <c r="D326" i="7"/>
  <c r="C326" i="7"/>
  <c r="G322" i="7"/>
  <c r="E322" i="7"/>
  <c r="D322" i="7"/>
  <c r="C322" i="7"/>
  <c r="G320" i="7"/>
  <c r="E320" i="7"/>
  <c r="D320" i="7"/>
  <c r="C320" i="7"/>
  <c r="G316" i="7"/>
  <c r="E316" i="7"/>
  <c r="D316" i="7"/>
  <c r="C316" i="7"/>
  <c r="G310" i="7"/>
  <c r="G309" i="7" s="1"/>
  <c r="G308" i="7" s="1"/>
  <c r="G307" i="7" s="1"/>
  <c r="E310" i="7"/>
  <c r="E309" i="7" s="1"/>
  <c r="E308" i="7" s="1"/>
  <c r="E307" i="7" s="1"/>
  <c r="D310" i="7"/>
  <c r="D309" i="7" s="1"/>
  <c r="D308" i="7" s="1"/>
  <c r="D307" i="7" s="1"/>
  <c r="C310" i="7"/>
  <c r="C309" i="7" s="1"/>
  <c r="C308" i="7" s="1"/>
  <c r="C307" i="7" s="1"/>
  <c r="G305" i="7"/>
  <c r="E305" i="7"/>
  <c r="D305" i="7"/>
  <c r="C305" i="7"/>
  <c r="G300" i="7"/>
  <c r="E300" i="7"/>
  <c r="D300" i="7"/>
  <c r="C300" i="7"/>
  <c r="G297" i="7"/>
  <c r="E297" i="7"/>
  <c r="D297" i="7"/>
  <c r="C297" i="7"/>
  <c r="G286" i="7"/>
  <c r="E286" i="7"/>
  <c r="D286" i="7"/>
  <c r="C286" i="7"/>
  <c r="G282" i="7"/>
  <c r="E282" i="7"/>
  <c r="D282" i="7"/>
  <c r="C282" i="7"/>
  <c r="G278" i="7"/>
  <c r="E278" i="7"/>
  <c r="D278" i="7"/>
  <c r="C278" i="7"/>
  <c r="G275" i="7"/>
  <c r="E275" i="7"/>
  <c r="D275" i="7"/>
  <c r="C275" i="7"/>
  <c r="G270" i="7"/>
  <c r="G269" i="7" s="1"/>
  <c r="E270" i="7"/>
  <c r="E269" i="7" s="1"/>
  <c r="D270" i="7"/>
  <c r="D269" i="7" s="1"/>
  <c r="C270" i="7"/>
  <c r="C269" i="7" s="1"/>
  <c r="G266" i="7"/>
  <c r="E266" i="7"/>
  <c r="D266" i="7"/>
  <c r="C266" i="7"/>
  <c r="G262" i="7"/>
  <c r="E262" i="7"/>
  <c r="D262" i="7"/>
  <c r="C262" i="7"/>
  <c r="G257" i="7"/>
  <c r="E257" i="7"/>
  <c r="D257" i="7"/>
  <c r="C257" i="7"/>
  <c r="G254" i="7"/>
  <c r="E254" i="7"/>
  <c r="D254" i="7"/>
  <c r="C254" i="7"/>
  <c r="G245" i="7"/>
  <c r="G244" i="7" s="1"/>
  <c r="G243" i="7" s="1"/>
  <c r="G242" i="7" s="1"/>
  <c r="G241" i="7" s="1"/>
  <c r="G240" i="7" s="1"/>
  <c r="E245" i="7"/>
  <c r="E244" i="7" s="1"/>
  <c r="E243" i="7" s="1"/>
  <c r="E242" i="7" s="1"/>
  <c r="E241" i="7" s="1"/>
  <c r="E240" i="7" s="1"/>
  <c r="D245" i="7"/>
  <c r="D244" i="7" s="1"/>
  <c r="D243" i="7" s="1"/>
  <c r="D242" i="7" s="1"/>
  <c r="D241" i="7" s="1"/>
  <c r="D240" i="7" s="1"/>
  <c r="C245" i="7"/>
  <c r="C244" i="7" s="1"/>
  <c r="C243" i="7" s="1"/>
  <c r="C242" i="7" s="1"/>
  <c r="C241" i="7" s="1"/>
  <c r="C240" i="7" s="1"/>
  <c r="G238" i="7"/>
  <c r="G237" i="7" s="1"/>
  <c r="G236" i="7" s="1"/>
  <c r="G235" i="7" s="1"/>
  <c r="G234" i="7" s="1"/>
  <c r="E238" i="7"/>
  <c r="E237" i="7" s="1"/>
  <c r="E236" i="7" s="1"/>
  <c r="E235" i="7" s="1"/>
  <c r="E234" i="7" s="1"/>
  <c r="D238" i="7"/>
  <c r="D237" i="7" s="1"/>
  <c r="D236" i="7" s="1"/>
  <c r="D235" i="7" s="1"/>
  <c r="D234" i="7" s="1"/>
  <c r="C238" i="7"/>
  <c r="C237" i="7" s="1"/>
  <c r="C236" i="7" s="1"/>
  <c r="C235" i="7" s="1"/>
  <c r="C234" i="7" s="1"/>
  <c r="G226" i="7"/>
  <c r="G225" i="7" s="1"/>
  <c r="G224" i="7" s="1"/>
  <c r="G223" i="7" s="1"/>
  <c r="E226" i="7"/>
  <c r="E225" i="7" s="1"/>
  <c r="E224" i="7" s="1"/>
  <c r="E223" i="7" s="1"/>
  <c r="D226" i="7"/>
  <c r="D225" i="7" s="1"/>
  <c r="D224" i="7" s="1"/>
  <c r="D223" i="7" s="1"/>
  <c r="C226" i="7"/>
  <c r="C225" i="7" s="1"/>
  <c r="C224" i="7" s="1"/>
  <c r="C223" i="7" s="1"/>
  <c r="G218" i="7"/>
  <c r="G217" i="7" s="1"/>
  <c r="G216" i="7" s="1"/>
  <c r="G215" i="7" s="1"/>
  <c r="E218" i="7"/>
  <c r="E217" i="7" s="1"/>
  <c r="E216" i="7" s="1"/>
  <c r="E215" i="7" s="1"/>
  <c r="D219" i="7"/>
  <c r="D218" i="7" s="1"/>
  <c r="D217" i="7" s="1"/>
  <c r="D216" i="7" s="1"/>
  <c r="D215" i="7" s="1"/>
  <c r="C219" i="7"/>
  <c r="C218" i="7" s="1"/>
  <c r="C217" i="7" s="1"/>
  <c r="C216" i="7" s="1"/>
  <c r="C215" i="7" s="1"/>
  <c r="G211" i="7"/>
  <c r="G210" i="7" s="1"/>
  <c r="E211" i="7"/>
  <c r="E210" i="7" s="1"/>
  <c r="D211" i="7"/>
  <c r="D210" i="7" s="1"/>
  <c r="C211" i="7"/>
  <c r="C210" i="7" s="1"/>
  <c r="G208" i="7"/>
  <c r="E208" i="7"/>
  <c r="D208" i="7"/>
  <c r="C208" i="7"/>
  <c r="G206" i="7"/>
  <c r="E206" i="7"/>
  <c r="D206" i="7"/>
  <c r="C206" i="7"/>
  <c r="G204" i="7"/>
  <c r="E204" i="7"/>
  <c r="D204" i="7"/>
  <c r="C204" i="7"/>
  <c r="G198" i="7"/>
  <c r="G197" i="7" s="1"/>
  <c r="E198" i="7"/>
  <c r="E197" i="7" s="1"/>
  <c r="D198" i="7"/>
  <c r="D197" i="7" s="1"/>
  <c r="C198" i="7"/>
  <c r="C197" i="7" s="1"/>
  <c r="G195" i="7"/>
  <c r="E195" i="7"/>
  <c r="D195" i="7"/>
  <c r="C195" i="7"/>
  <c r="G193" i="7"/>
  <c r="E193" i="7"/>
  <c r="D193" i="7"/>
  <c r="C193" i="7"/>
  <c r="G191" i="7"/>
  <c r="E191" i="7"/>
  <c r="D191" i="7"/>
  <c r="C191" i="7"/>
  <c r="G184" i="7"/>
  <c r="G183" i="7" s="1"/>
  <c r="E184" i="7"/>
  <c r="E183" i="7" s="1"/>
  <c r="D184" i="7"/>
  <c r="D183" i="7" s="1"/>
  <c r="C184" i="7"/>
  <c r="C183" i="7" s="1"/>
  <c r="G181" i="7"/>
  <c r="E181" i="7"/>
  <c r="D181" i="7"/>
  <c r="C181" i="7"/>
  <c r="G179" i="7"/>
  <c r="E179" i="7"/>
  <c r="D179" i="7"/>
  <c r="C179" i="7"/>
  <c r="G177" i="7"/>
  <c r="E177" i="7"/>
  <c r="D177" i="7"/>
  <c r="C177" i="7"/>
  <c r="G171" i="7"/>
  <c r="G170" i="7" s="1"/>
  <c r="E171" i="7"/>
  <c r="E170" i="7" s="1"/>
  <c r="D171" i="7"/>
  <c r="D170" i="7" s="1"/>
  <c r="C171" i="7"/>
  <c r="C170" i="7" s="1"/>
  <c r="G168" i="7"/>
  <c r="E168" i="7"/>
  <c r="D168" i="7"/>
  <c r="C168" i="7"/>
  <c r="E166" i="7"/>
  <c r="D166" i="7"/>
  <c r="C166" i="7"/>
  <c r="G164" i="7"/>
  <c r="E164" i="7"/>
  <c r="D164" i="7"/>
  <c r="C164" i="7"/>
  <c r="H157" i="7"/>
  <c r="H156" i="7" s="1"/>
  <c r="G157" i="7"/>
  <c r="G156" i="7" s="1"/>
  <c r="E157" i="7"/>
  <c r="E156" i="7" s="1"/>
  <c r="D157" i="7"/>
  <c r="D156" i="7" s="1"/>
  <c r="C157" i="7"/>
  <c r="C156" i="7" s="1"/>
  <c r="H154" i="7"/>
  <c r="G154" i="7"/>
  <c r="E154" i="7"/>
  <c r="D154" i="7"/>
  <c r="C154" i="7"/>
  <c r="H152" i="7"/>
  <c r="G152" i="7"/>
  <c r="E152" i="7"/>
  <c r="D152" i="7"/>
  <c r="C152" i="7"/>
  <c r="H150" i="7"/>
  <c r="G150" i="7"/>
  <c r="E150" i="7"/>
  <c r="D150" i="7"/>
  <c r="C150" i="7"/>
  <c r="H144" i="7"/>
  <c r="H143" i="7" s="1"/>
  <c r="G144" i="7"/>
  <c r="G143" i="7" s="1"/>
  <c r="E144" i="7"/>
  <c r="E143" i="7" s="1"/>
  <c r="D144" i="7"/>
  <c r="D143" i="7" s="1"/>
  <c r="D135" i="7" s="1"/>
  <c r="C144" i="7"/>
  <c r="C143" i="7" s="1"/>
  <c r="H141" i="7"/>
  <c r="G141" i="7"/>
  <c r="E141" i="7"/>
  <c r="C141" i="7"/>
  <c r="H139" i="7"/>
  <c r="G139" i="7"/>
  <c r="E139" i="7"/>
  <c r="D139" i="7"/>
  <c r="C139" i="7"/>
  <c r="H137" i="7"/>
  <c r="G137" i="7"/>
  <c r="E137" i="7"/>
  <c r="D137" i="7"/>
  <c r="C137" i="7"/>
  <c r="H130" i="7"/>
  <c r="H129" i="7" s="1"/>
  <c r="G130" i="7"/>
  <c r="G129" i="7" s="1"/>
  <c r="E130" i="7"/>
  <c r="E129" i="7" s="1"/>
  <c r="D130" i="7"/>
  <c r="D129" i="7" s="1"/>
  <c r="C130" i="7"/>
  <c r="C129" i="7" s="1"/>
  <c r="H127" i="7"/>
  <c r="G127" i="7"/>
  <c r="E127" i="7"/>
  <c r="D127" i="7"/>
  <c r="C127" i="7"/>
  <c r="H125" i="7"/>
  <c r="G125" i="7"/>
  <c r="E125" i="7"/>
  <c r="D125" i="7"/>
  <c r="C125" i="7"/>
  <c r="H123" i="7"/>
  <c r="G123" i="7"/>
  <c r="E123" i="7"/>
  <c r="D123" i="7"/>
  <c r="C123" i="7"/>
  <c r="H117" i="7"/>
  <c r="H116" i="7" s="1"/>
  <c r="G117" i="7"/>
  <c r="G116" i="7" s="1"/>
  <c r="E117" i="7"/>
  <c r="E116" i="7" s="1"/>
  <c r="D117" i="7"/>
  <c r="D116" i="7" s="1"/>
  <c r="C117" i="7"/>
  <c r="C116" i="7" s="1"/>
  <c r="H114" i="7"/>
  <c r="G114" i="7"/>
  <c r="E114" i="7"/>
  <c r="D114" i="7"/>
  <c r="C114" i="7"/>
  <c r="H112" i="7"/>
  <c r="G112" i="7"/>
  <c r="E112" i="7"/>
  <c r="D112" i="7"/>
  <c r="C112" i="7"/>
  <c r="H110" i="7"/>
  <c r="G110" i="7"/>
  <c r="E110" i="7"/>
  <c r="D110" i="7"/>
  <c r="C110" i="7"/>
  <c r="G104" i="7"/>
  <c r="G103" i="7" s="1"/>
  <c r="G102" i="7" s="1"/>
  <c r="G101" i="7" s="1"/>
  <c r="G100" i="7" s="1"/>
  <c r="E104" i="7"/>
  <c r="E103" i="7" s="1"/>
  <c r="E102" i="7" s="1"/>
  <c r="E101" i="7" s="1"/>
  <c r="E100" i="7" s="1"/>
  <c r="D104" i="7"/>
  <c r="D103" i="7" s="1"/>
  <c r="D102" i="7" s="1"/>
  <c r="D101" i="7" s="1"/>
  <c r="D100" i="7" s="1"/>
  <c r="C104" i="7"/>
  <c r="C103" i="7" s="1"/>
  <c r="C102" i="7" s="1"/>
  <c r="C101" i="7" s="1"/>
  <c r="C100" i="7" s="1"/>
  <c r="G85" i="7"/>
  <c r="G84" i="7" s="1"/>
  <c r="G83" i="7" s="1"/>
  <c r="G82" i="7" s="1"/>
  <c r="G81" i="7" s="1"/>
  <c r="E85" i="7"/>
  <c r="E84" i="7" s="1"/>
  <c r="E83" i="7" s="1"/>
  <c r="E82" i="7" s="1"/>
  <c r="E81" i="7" s="1"/>
  <c r="D85" i="7"/>
  <c r="D84" i="7" s="1"/>
  <c r="D83" i="7" s="1"/>
  <c r="D82" i="7" s="1"/>
  <c r="D81" i="7" s="1"/>
  <c r="C85" i="7"/>
  <c r="C84" i="7" s="1"/>
  <c r="C83" i="7" s="1"/>
  <c r="C82" i="7" s="1"/>
  <c r="C81" i="7" s="1"/>
  <c r="G79" i="7"/>
  <c r="G78" i="7" s="1"/>
  <c r="G77" i="7" s="1"/>
  <c r="G76" i="7" s="1"/>
  <c r="E79" i="7"/>
  <c r="E78" i="7" s="1"/>
  <c r="E77" i="7" s="1"/>
  <c r="E76" i="7" s="1"/>
  <c r="D79" i="7"/>
  <c r="D78" i="7" s="1"/>
  <c r="D77" i="7" s="1"/>
  <c r="C79" i="7"/>
  <c r="C78" i="7" s="1"/>
  <c r="C77" i="7" s="1"/>
  <c r="C76" i="7" s="1"/>
  <c r="G70" i="7"/>
  <c r="E70" i="7"/>
  <c r="D70" i="7"/>
  <c r="C70" i="7"/>
  <c r="G68" i="7"/>
  <c r="E68" i="7"/>
  <c r="D68" i="7"/>
  <c r="C68" i="7"/>
  <c r="G62" i="7"/>
  <c r="G61" i="7" s="1"/>
  <c r="E62" i="7"/>
  <c r="E61" i="7" s="1"/>
  <c r="D62" i="7"/>
  <c r="C62" i="7"/>
  <c r="C61" i="7" s="1"/>
  <c r="G55" i="7"/>
  <c r="E55" i="7"/>
  <c r="D55" i="7"/>
  <c r="C55" i="7"/>
  <c r="G46" i="7"/>
  <c r="E46" i="7"/>
  <c r="D46" i="7"/>
  <c r="C46" i="7"/>
  <c r="G41" i="7"/>
  <c r="E41" i="7"/>
  <c r="D41" i="7"/>
  <c r="C41" i="7"/>
  <c r="G37" i="7"/>
  <c r="E37" i="7"/>
  <c r="D37" i="7"/>
  <c r="C37" i="7"/>
  <c r="D25" i="7"/>
  <c r="G23" i="7"/>
  <c r="G22" i="7" s="1"/>
  <c r="G21" i="7" s="1"/>
  <c r="G20" i="7" s="1"/>
  <c r="G19" i="7" s="1"/>
  <c r="G18" i="7" s="1"/>
  <c r="G17" i="7" s="1"/>
  <c r="E23" i="7"/>
  <c r="E22" i="7" s="1"/>
  <c r="E21" i="7" s="1"/>
  <c r="E20" i="7" s="1"/>
  <c r="E19" i="7" s="1"/>
  <c r="E18" i="7" s="1"/>
  <c r="E17" i="7" s="1"/>
  <c r="D23" i="7"/>
  <c r="D22" i="7" s="1"/>
  <c r="D21" i="7" s="1"/>
  <c r="D20" i="7" s="1"/>
  <c r="D19" i="7" s="1"/>
  <c r="D18" i="7" s="1"/>
  <c r="D17" i="7" s="1"/>
  <c r="C23" i="7"/>
  <c r="C22" i="7" s="1"/>
  <c r="C21" i="7" s="1"/>
  <c r="C20" i="7" s="1"/>
  <c r="C19" i="7" s="1"/>
  <c r="C18" i="7" s="1"/>
  <c r="C17" i="7" s="1"/>
  <c r="G14" i="7"/>
  <c r="G13" i="7" s="1"/>
  <c r="G12" i="7" s="1"/>
  <c r="G11" i="7" s="1"/>
  <c r="G10" i="7" s="1"/>
  <c r="G9" i="7" s="1"/>
  <c r="G8" i="7" s="1"/>
  <c r="G7" i="7" s="1"/>
  <c r="E14" i="7"/>
  <c r="E13" i="7" s="1"/>
  <c r="E12" i="7" s="1"/>
  <c r="E11" i="7" s="1"/>
  <c r="E10" i="7" s="1"/>
  <c r="E9" i="7" s="1"/>
  <c r="E8" i="7" s="1"/>
  <c r="E7" i="7" s="1"/>
  <c r="D14" i="7"/>
  <c r="D13" i="7" s="1"/>
  <c r="D12" i="7" s="1"/>
  <c r="D11" i="7" s="1"/>
  <c r="D10" i="7" s="1"/>
  <c r="D9" i="7" s="1"/>
  <c r="D8" i="7" s="1"/>
  <c r="D7" i="7" s="1"/>
  <c r="C14" i="7"/>
  <c r="C13" i="7" s="1"/>
  <c r="C12" i="7" s="1"/>
  <c r="C11" i="7" s="1"/>
  <c r="C10" i="7" s="1"/>
  <c r="C9" i="7" s="1"/>
  <c r="C8" i="7" s="1"/>
  <c r="C7" i="7" s="1"/>
  <c r="C11" i="5"/>
  <c r="C10" i="5" s="1"/>
  <c r="D11" i="5"/>
  <c r="D10" i="5" s="1"/>
  <c r="F11" i="5"/>
  <c r="F10" i="5" s="1"/>
  <c r="B11" i="5"/>
  <c r="B10" i="5" s="1"/>
  <c r="H28" i="7" l="1"/>
  <c r="G28" i="7"/>
  <c r="F28" i="7"/>
  <c r="H558" i="7"/>
  <c r="H557" i="7" s="1"/>
  <c r="H556" i="7" s="1"/>
  <c r="H483" i="7"/>
  <c r="H482" i="7" s="1"/>
  <c r="H481" i="7" s="1"/>
  <c r="H480" i="7" s="1"/>
  <c r="H254" i="7"/>
  <c r="H275" i="7"/>
  <c r="H286" i="7"/>
  <c r="H355" i="7"/>
  <c r="H354" i="7" s="1"/>
  <c r="H353" i="7" s="1"/>
  <c r="H352" i="7" s="1"/>
  <c r="H414" i="7"/>
  <c r="H491" i="7"/>
  <c r="H490" i="7" s="1"/>
  <c r="H489" i="7" s="1"/>
  <c r="H488" i="7" s="1"/>
  <c r="H572" i="7"/>
  <c r="H266" i="7"/>
  <c r="H282" i="7"/>
  <c r="H300" i="7"/>
  <c r="H296" i="7" s="1"/>
  <c r="H295" i="7" s="1"/>
  <c r="H294" i="7" s="1"/>
  <c r="H389" i="7"/>
  <c r="H421" i="7"/>
  <c r="H446" i="7"/>
  <c r="H445" i="7" s="1"/>
  <c r="H444" i="7" s="1"/>
  <c r="H443" i="7" s="1"/>
  <c r="H568" i="7"/>
  <c r="H328" i="7"/>
  <c r="H325" i="7" s="1"/>
  <c r="H365" i="7"/>
  <c r="H37" i="7"/>
  <c r="H361" i="7"/>
  <c r="H184" i="7"/>
  <c r="H183" i="7" s="1"/>
  <c r="H218" i="7"/>
  <c r="H217" i="7" s="1"/>
  <c r="H216" i="7" s="1"/>
  <c r="H215" i="7" s="1"/>
  <c r="H214" i="7" s="1"/>
  <c r="H262" i="7"/>
  <c r="H417" i="7"/>
  <c r="H551" i="7"/>
  <c r="H550" i="7" s="1"/>
  <c r="H549" i="7" s="1"/>
  <c r="H548" i="7" s="1"/>
  <c r="H547" i="7" s="1"/>
  <c r="C490" i="7"/>
  <c r="C489" i="7" s="1"/>
  <c r="C488" i="7" s="1"/>
  <c r="H400" i="7"/>
  <c r="E214" i="7"/>
  <c r="G214" i="7"/>
  <c r="H211" i="7"/>
  <c r="H210" i="7" s="1"/>
  <c r="H85" i="7"/>
  <c r="H84" i="7" s="1"/>
  <c r="H83" i="7" s="1"/>
  <c r="H82" i="7" s="1"/>
  <c r="H81" i="7" s="1"/>
  <c r="I27" i="3"/>
  <c r="H472" i="7"/>
  <c r="H471" i="7" s="1"/>
  <c r="H470" i="7" s="1"/>
  <c r="H469" i="7" s="1"/>
  <c r="H430" i="7"/>
  <c r="H429" i="7" s="1"/>
  <c r="H393" i="7"/>
  <c r="H372" i="7"/>
  <c r="H316" i="7"/>
  <c r="H315" i="7" s="1"/>
  <c r="H278" i="7"/>
  <c r="H257" i="7"/>
  <c r="H198" i="7"/>
  <c r="H197" i="7" s="1"/>
  <c r="H41" i="7"/>
  <c r="H70" i="7"/>
  <c r="H67" i="7" s="1"/>
  <c r="H66" i="7" s="1"/>
  <c r="H65" i="7" s="1"/>
  <c r="H64" i="7" s="1"/>
  <c r="H171" i="7"/>
  <c r="H170" i="7" s="1"/>
  <c r="D16" i="7"/>
  <c r="H457" i="7"/>
  <c r="D520" i="7"/>
  <c r="G67" i="7"/>
  <c r="G66" i="7" s="1"/>
  <c r="G65" i="7" s="1"/>
  <c r="G64" i="7" s="1"/>
  <c r="H55" i="7"/>
  <c r="H46" i="7"/>
  <c r="E136" i="7"/>
  <c r="E135" i="7" s="1"/>
  <c r="E134" i="7" s="1"/>
  <c r="E471" i="7"/>
  <c r="E470" i="7" s="1"/>
  <c r="E469" i="7" s="1"/>
  <c r="C471" i="7"/>
  <c r="C470" i="7" s="1"/>
  <c r="C469" i="7" s="1"/>
  <c r="E315" i="7"/>
  <c r="G471" i="7"/>
  <c r="G470" i="7" s="1"/>
  <c r="G469" i="7" s="1"/>
  <c r="C445" i="7"/>
  <c r="C444" i="7" s="1"/>
  <c r="C443" i="7" s="1"/>
  <c r="G445" i="7"/>
  <c r="G444" i="7" s="1"/>
  <c r="G443" i="7" s="1"/>
  <c r="E529" i="7"/>
  <c r="E550" i="7"/>
  <c r="E549" i="7" s="1"/>
  <c r="E548" i="7" s="1"/>
  <c r="E547" i="7" s="1"/>
  <c r="D445" i="7"/>
  <c r="D444" i="7" s="1"/>
  <c r="D443" i="7" s="1"/>
  <c r="H109" i="7"/>
  <c r="H108" i="7" s="1"/>
  <c r="H107" i="7" s="1"/>
  <c r="H149" i="7"/>
  <c r="H148" i="7" s="1"/>
  <c r="H147" i="7" s="1"/>
  <c r="G36" i="7"/>
  <c r="G35" i="7" s="1"/>
  <c r="G34" i="7" s="1"/>
  <c r="G33" i="7" s="1"/>
  <c r="E325" i="7"/>
  <c r="C429" i="7"/>
  <c r="G529" i="7"/>
  <c r="D550" i="7"/>
  <c r="D549" i="7" s="1"/>
  <c r="D548" i="7" s="1"/>
  <c r="D547" i="7" s="1"/>
  <c r="G325" i="7"/>
  <c r="E482" i="7"/>
  <c r="E481" i="7" s="1"/>
  <c r="E480" i="7" s="1"/>
  <c r="C457" i="7"/>
  <c r="E149" i="7"/>
  <c r="E148" i="7" s="1"/>
  <c r="E147" i="7" s="1"/>
  <c r="H520" i="7"/>
  <c r="D203" i="7"/>
  <c r="D202" i="7" s="1"/>
  <c r="D201" i="7" s="1"/>
  <c r="G253" i="7"/>
  <c r="G252" i="7" s="1"/>
  <c r="G251" i="7" s="1"/>
  <c r="C340" i="7"/>
  <c r="E413" i="7"/>
  <c r="E412" i="7" s="1"/>
  <c r="E411" i="7" s="1"/>
  <c r="E410" i="7" s="1"/>
  <c r="C67" i="7"/>
  <c r="C66" i="7" s="1"/>
  <c r="C65" i="7" s="1"/>
  <c r="C64" i="7" s="1"/>
  <c r="C122" i="7"/>
  <c r="C121" i="7" s="1"/>
  <c r="C120" i="7" s="1"/>
  <c r="E296" i="7"/>
  <c r="E295" i="7" s="1"/>
  <c r="E294" i="7" s="1"/>
  <c r="D296" i="7"/>
  <c r="D295" i="7" s="1"/>
  <c r="D294" i="7" s="1"/>
  <c r="D325" i="7"/>
  <c r="C325" i="7"/>
  <c r="C438" i="7"/>
  <c r="H438" i="7"/>
  <c r="D471" i="7"/>
  <c r="D470" i="7" s="1"/>
  <c r="C529" i="7"/>
  <c r="D36" i="7"/>
  <c r="D35" i="7" s="1"/>
  <c r="D34" i="7" s="1"/>
  <c r="D33" i="7" s="1"/>
  <c r="C36" i="7"/>
  <c r="C35" i="7" s="1"/>
  <c r="C34" i="7" s="1"/>
  <c r="C33" i="7" s="1"/>
  <c r="D67" i="7"/>
  <c r="D66" i="7" s="1"/>
  <c r="D65" i="7" s="1"/>
  <c r="D64" i="7" s="1"/>
  <c r="G109" i="7"/>
  <c r="G108" i="7" s="1"/>
  <c r="G107" i="7" s="1"/>
  <c r="D149" i="7"/>
  <c r="D148" i="7" s="1"/>
  <c r="D147" i="7" s="1"/>
  <c r="D133" i="7" s="1"/>
  <c r="C149" i="7"/>
  <c r="C148" i="7" s="1"/>
  <c r="C147" i="7" s="1"/>
  <c r="G149" i="7"/>
  <c r="G148" i="7" s="1"/>
  <c r="G147" i="7" s="1"/>
  <c r="D163" i="7"/>
  <c r="D162" i="7" s="1"/>
  <c r="D161" i="7" s="1"/>
  <c r="C176" i="7"/>
  <c r="C175" i="7" s="1"/>
  <c r="C174" i="7" s="1"/>
  <c r="E176" i="7"/>
  <c r="E175" i="7" s="1"/>
  <c r="E174" i="7" s="1"/>
  <c r="C203" i="7"/>
  <c r="C202" i="7" s="1"/>
  <c r="C201" i="7" s="1"/>
  <c r="G360" i="7"/>
  <c r="G359" i="7" s="1"/>
  <c r="G358" i="7" s="1"/>
  <c r="E360" i="7"/>
  <c r="E359" i="7" s="1"/>
  <c r="E358" i="7" s="1"/>
  <c r="D388" i="7"/>
  <c r="D387" i="7" s="1"/>
  <c r="D386" i="7" s="1"/>
  <c r="C388" i="7"/>
  <c r="C387" i="7" s="1"/>
  <c r="C386" i="7" s="1"/>
  <c r="G388" i="7"/>
  <c r="G387" i="7" s="1"/>
  <c r="G386" i="7" s="1"/>
  <c r="D438" i="7"/>
  <c r="G520" i="7"/>
  <c r="E520" i="7"/>
  <c r="G490" i="7"/>
  <c r="G489" i="7" s="1"/>
  <c r="G488" i="7" s="1"/>
  <c r="G438" i="7"/>
  <c r="G429" i="7"/>
  <c r="G413" i="7"/>
  <c r="G412" i="7" s="1"/>
  <c r="G411" i="7" s="1"/>
  <c r="G410" i="7" s="1"/>
  <c r="G296" i="7"/>
  <c r="G295" i="7" s="1"/>
  <c r="G294" i="7" s="1"/>
  <c r="H203" i="7"/>
  <c r="H190" i="7"/>
  <c r="H176" i="7"/>
  <c r="H122" i="7"/>
  <c r="H121" i="7" s="1"/>
  <c r="H120" i="7" s="1"/>
  <c r="G340" i="7"/>
  <c r="D274" i="7"/>
  <c r="D273" i="7" s="1"/>
  <c r="D272" i="7" s="1"/>
  <c r="D360" i="7"/>
  <c r="D359" i="7" s="1"/>
  <c r="D358" i="7" s="1"/>
  <c r="C360" i="7"/>
  <c r="C359" i="7" s="1"/>
  <c r="C358" i="7" s="1"/>
  <c r="C253" i="7"/>
  <c r="C252" i="7" s="1"/>
  <c r="C251" i="7" s="1"/>
  <c r="G315" i="7"/>
  <c r="E388" i="7"/>
  <c r="E387" i="7" s="1"/>
  <c r="E386" i="7" s="1"/>
  <c r="E445" i="7"/>
  <c r="E444" i="7" s="1"/>
  <c r="E443" i="7" s="1"/>
  <c r="E36" i="7"/>
  <c r="E35" i="7" s="1"/>
  <c r="E34" i="7" s="1"/>
  <c r="E33" i="7" s="1"/>
  <c r="E109" i="7"/>
  <c r="E108" i="7" s="1"/>
  <c r="E107" i="7" s="1"/>
  <c r="G122" i="7"/>
  <c r="G121" i="7" s="1"/>
  <c r="G120" i="7" s="1"/>
  <c r="G190" i="7"/>
  <c r="G189" i="7" s="1"/>
  <c r="G188" i="7" s="1"/>
  <c r="G203" i="7"/>
  <c r="G202" i="7" s="1"/>
  <c r="G201" i="7" s="1"/>
  <c r="D214" i="7"/>
  <c r="G274" i="7"/>
  <c r="G273" i="7" s="1"/>
  <c r="G272" i="7" s="1"/>
  <c r="D413" i="7"/>
  <c r="D412" i="7" s="1"/>
  <c r="D411" i="7" s="1"/>
  <c r="D410" i="7" s="1"/>
  <c r="C413" i="7"/>
  <c r="C412" i="7" s="1"/>
  <c r="C411" i="7" s="1"/>
  <c r="C410" i="7" s="1"/>
  <c r="D482" i="7"/>
  <c r="D481" i="7" s="1"/>
  <c r="E490" i="7"/>
  <c r="E489" i="7" s="1"/>
  <c r="E488" i="7" s="1"/>
  <c r="C538" i="7"/>
  <c r="H538" i="7"/>
  <c r="G550" i="7"/>
  <c r="G549" i="7" s="1"/>
  <c r="G548" i="7" s="1"/>
  <c r="G547" i="7" s="1"/>
  <c r="E564" i="7"/>
  <c r="E563" i="7" s="1"/>
  <c r="E562" i="7" s="1"/>
  <c r="E561" i="7" s="1"/>
  <c r="D564" i="7"/>
  <c r="D563" i="7" s="1"/>
  <c r="D562" i="7" s="1"/>
  <c r="D561" i="7" s="1"/>
  <c r="D122" i="7"/>
  <c r="D121" i="7" s="1"/>
  <c r="D120" i="7" s="1"/>
  <c r="H136" i="7"/>
  <c r="H135" i="7" s="1"/>
  <c r="H134" i="7" s="1"/>
  <c r="G136" i="7"/>
  <c r="G135" i="7" s="1"/>
  <c r="G134" i="7" s="1"/>
  <c r="G163" i="7"/>
  <c r="G162" i="7" s="1"/>
  <c r="G161" i="7" s="1"/>
  <c r="E163" i="7"/>
  <c r="E162" i="7" s="1"/>
  <c r="E161" i="7" s="1"/>
  <c r="D176" i="7"/>
  <c r="D175" i="7" s="1"/>
  <c r="D174" i="7" s="1"/>
  <c r="D190" i="7"/>
  <c r="D189" i="7" s="1"/>
  <c r="D188" i="7" s="1"/>
  <c r="C190" i="7"/>
  <c r="C189" i="7" s="1"/>
  <c r="C188" i="7" s="1"/>
  <c r="E203" i="7"/>
  <c r="E202" i="7" s="1"/>
  <c r="E201" i="7" s="1"/>
  <c r="C214" i="7"/>
  <c r="D253" i="7"/>
  <c r="E274" i="7"/>
  <c r="E273" i="7" s="1"/>
  <c r="E272" i="7" s="1"/>
  <c r="D315" i="7"/>
  <c r="C315" i="7"/>
  <c r="G482" i="7"/>
  <c r="G481" i="7" s="1"/>
  <c r="G480" i="7" s="1"/>
  <c r="C520" i="7"/>
  <c r="D529" i="7"/>
  <c r="C550" i="7"/>
  <c r="C549" i="7" s="1"/>
  <c r="C548" i="7" s="1"/>
  <c r="C547" i="7" s="1"/>
  <c r="G564" i="7"/>
  <c r="G563" i="7" s="1"/>
  <c r="G562" i="7" s="1"/>
  <c r="G561" i="7" s="1"/>
  <c r="E67" i="7"/>
  <c r="E66" i="7" s="1"/>
  <c r="E65" i="7" s="1"/>
  <c r="E64" i="7" s="1"/>
  <c r="D109" i="7"/>
  <c r="D108" i="7" s="1"/>
  <c r="D107" i="7" s="1"/>
  <c r="C109" i="7"/>
  <c r="C108" i="7" s="1"/>
  <c r="C107" i="7" s="1"/>
  <c r="E122" i="7"/>
  <c r="E121" i="7" s="1"/>
  <c r="E120" i="7" s="1"/>
  <c r="C136" i="7"/>
  <c r="C135" i="7" s="1"/>
  <c r="C134" i="7" s="1"/>
  <c r="C163" i="7"/>
  <c r="C162" i="7" s="1"/>
  <c r="C161" i="7" s="1"/>
  <c r="H163" i="7"/>
  <c r="G176" i="7"/>
  <c r="G175" i="7" s="1"/>
  <c r="G174" i="7" s="1"/>
  <c r="E190" i="7"/>
  <c r="E189" i="7" s="1"/>
  <c r="E188" i="7" s="1"/>
  <c r="E253" i="7"/>
  <c r="C274" i="7"/>
  <c r="C273" i="7" s="1"/>
  <c r="C272" i="7" s="1"/>
  <c r="C296" i="7"/>
  <c r="C295" i="7" s="1"/>
  <c r="C294" i="7" s="1"/>
  <c r="E340" i="7"/>
  <c r="E429" i="7"/>
  <c r="D429" i="7"/>
  <c r="E438" i="7"/>
  <c r="C482" i="7"/>
  <c r="C481" i="7" s="1"/>
  <c r="C480" i="7" s="1"/>
  <c r="E538" i="7"/>
  <c r="C564" i="7"/>
  <c r="C563" i="7" s="1"/>
  <c r="C562" i="7" s="1"/>
  <c r="C561" i="7" s="1"/>
  <c r="G538" i="7"/>
  <c r="G457" i="7"/>
  <c r="E457" i="7"/>
  <c r="H529" i="7"/>
  <c r="H340" i="7"/>
  <c r="C49" i="8"/>
  <c r="D49" i="8"/>
  <c r="F49" i="8"/>
  <c r="G49" i="8"/>
  <c r="C47" i="8"/>
  <c r="D47" i="8"/>
  <c r="F47" i="8"/>
  <c r="G47" i="8"/>
  <c r="C42" i="8"/>
  <c r="D42" i="8"/>
  <c r="F42" i="8"/>
  <c r="G42" i="8"/>
  <c r="C38" i="8"/>
  <c r="D38" i="8"/>
  <c r="F38" i="8"/>
  <c r="G38" i="8"/>
  <c r="C36" i="8"/>
  <c r="D36" i="8"/>
  <c r="F36" i="8"/>
  <c r="G36" i="8"/>
  <c r="C34" i="8"/>
  <c r="D34" i="8"/>
  <c r="F34" i="8"/>
  <c r="G34" i="8"/>
  <c r="B49" i="8"/>
  <c r="B47" i="8"/>
  <c r="B42" i="8"/>
  <c r="B38" i="8"/>
  <c r="B36" i="8"/>
  <c r="B34" i="8"/>
  <c r="C26" i="8"/>
  <c r="D26" i="8"/>
  <c r="F26" i="8"/>
  <c r="G26" i="8"/>
  <c r="C24" i="8"/>
  <c r="D24" i="8"/>
  <c r="F24" i="8"/>
  <c r="G24" i="8"/>
  <c r="C19" i="8"/>
  <c r="D19" i="8"/>
  <c r="F19" i="8"/>
  <c r="G19" i="8"/>
  <c r="C15" i="8"/>
  <c r="D15" i="8"/>
  <c r="F15" i="8"/>
  <c r="G15" i="8"/>
  <c r="C13" i="8"/>
  <c r="D13" i="8"/>
  <c r="F13" i="8"/>
  <c r="G13" i="8"/>
  <c r="C11" i="8"/>
  <c r="D11" i="8"/>
  <c r="F11" i="8"/>
  <c r="G11" i="8"/>
  <c r="B26" i="8"/>
  <c r="B24" i="8"/>
  <c r="B19" i="8"/>
  <c r="B15" i="8"/>
  <c r="B13" i="8"/>
  <c r="B11" i="8"/>
  <c r="H360" i="7" l="1"/>
  <c r="H359" i="7" s="1"/>
  <c r="H358" i="7" s="1"/>
  <c r="H413" i="7"/>
  <c r="H412" i="7" s="1"/>
  <c r="H411" i="7" s="1"/>
  <c r="H410" i="7" s="1"/>
  <c r="D519" i="7"/>
  <c r="H253" i="7"/>
  <c r="H252" i="7" s="1"/>
  <c r="H251" i="7" s="1"/>
  <c r="H564" i="7"/>
  <c r="H563" i="7" s="1"/>
  <c r="H562" i="7" s="1"/>
  <c r="H561" i="7" s="1"/>
  <c r="E26" i="7"/>
  <c r="E25" i="7" s="1"/>
  <c r="E16" i="7" s="1"/>
  <c r="H274" i="7"/>
  <c r="H273" i="7" s="1"/>
  <c r="H272" i="7" s="1"/>
  <c r="G26" i="7"/>
  <c r="G25" i="7" s="1"/>
  <c r="G16" i="7" s="1"/>
  <c r="E314" i="7"/>
  <c r="E313" i="7" s="1"/>
  <c r="E312" i="7" s="1"/>
  <c r="H175" i="7"/>
  <c r="H174" i="7" s="1"/>
  <c r="H388" i="7"/>
  <c r="H387" i="7" s="1"/>
  <c r="H386" i="7" s="1"/>
  <c r="H351" i="7" s="1"/>
  <c r="H202" i="7"/>
  <c r="H201" i="7" s="1"/>
  <c r="H36" i="7"/>
  <c r="H35" i="7" s="1"/>
  <c r="H34" i="7" s="1"/>
  <c r="H33" i="7" s="1"/>
  <c r="H26" i="7" s="1"/>
  <c r="H25" i="7" s="1"/>
  <c r="H16" i="7" s="1"/>
  <c r="C468" i="7"/>
  <c r="H189" i="7"/>
  <c r="H188" i="7" s="1"/>
  <c r="G351" i="7"/>
  <c r="H519" i="7"/>
  <c r="E468" i="7"/>
  <c r="H162" i="7"/>
  <c r="H161" i="7" s="1"/>
  <c r="D351" i="7"/>
  <c r="G250" i="7"/>
  <c r="E133" i="7"/>
  <c r="G428" i="7"/>
  <c r="G427" i="7" s="1"/>
  <c r="G426" i="7" s="1"/>
  <c r="D160" i="7"/>
  <c r="C250" i="7"/>
  <c r="C428" i="7"/>
  <c r="C427" i="7" s="1"/>
  <c r="C426" i="7" s="1"/>
  <c r="H468" i="7"/>
  <c r="C351" i="7"/>
  <c r="G468" i="7"/>
  <c r="E519" i="7"/>
  <c r="C106" i="7"/>
  <c r="G106" i="7"/>
  <c r="C160" i="7"/>
  <c r="C26" i="7"/>
  <c r="C25" i="7" s="1"/>
  <c r="C16" i="7" s="1"/>
  <c r="H106" i="7"/>
  <c r="E160" i="7"/>
  <c r="E106" i="7"/>
  <c r="H428" i="7"/>
  <c r="H427" i="7" s="1"/>
  <c r="H426" i="7" s="1"/>
  <c r="D106" i="7"/>
  <c r="C187" i="7"/>
  <c r="E428" i="7"/>
  <c r="E427" i="7" s="1"/>
  <c r="E426" i="7" s="1"/>
  <c r="C133" i="7"/>
  <c r="C314" i="7"/>
  <c r="C313" i="7" s="1"/>
  <c r="C312" i="7" s="1"/>
  <c r="D187" i="7"/>
  <c r="G133" i="7"/>
  <c r="D428" i="7"/>
  <c r="D427" i="7" s="1"/>
  <c r="D426" i="7" s="1"/>
  <c r="E187" i="7"/>
  <c r="D252" i="7"/>
  <c r="D251" i="7" s="1"/>
  <c r="D250" i="7" s="1"/>
  <c r="G519" i="7"/>
  <c r="D314" i="7"/>
  <c r="D313" i="7" s="1"/>
  <c r="E351" i="7"/>
  <c r="E252" i="7"/>
  <c r="E251" i="7" s="1"/>
  <c r="E250" i="7" s="1"/>
  <c r="F33" i="8"/>
  <c r="D33" i="8"/>
  <c r="F10" i="8"/>
  <c r="D10" i="8"/>
  <c r="H314" i="7"/>
  <c r="H313" i="7" s="1"/>
  <c r="H312" i="7" s="1"/>
  <c r="G314" i="7"/>
  <c r="G313" i="7" s="1"/>
  <c r="G312" i="7" s="1"/>
  <c r="G187" i="7"/>
  <c r="G160" i="7"/>
  <c r="H133" i="7"/>
  <c r="C519" i="7"/>
  <c r="C33" i="8"/>
  <c r="C10" i="8"/>
  <c r="G33" i="8"/>
  <c r="B33" i="8"/>
  <c r="G10" i="8"/>
  <c r="B10" i="8"/>
  <c r="H250" i="7" l="1"/>
  <c r="H249" i="7" s="1"/>
  <c r="H248" i="7" s="1"/>
  <c r="H247" i="7" s="1"/>
  <c r="H160" i="7"/>
  <c r="H187" i="7"/>
  <c r="D75" i="7"/>
  <c r="D74" i="7" s="1"/>
  <c r="D73" i="7" s="1"/>
  <c r="C75" i="7"/>
  <c r="C74" i="7" s="1"/>
  <c r="C73" i="7" s="1"/>
  <c r="D249" i="7"/>
  <c r="D248" i="7" s="1"/>
  <c r="D247" i="7" s="1"/>
  <c r="G75" i="7"/>
  <c r="G74" i="7" s="1"/>
  <c r="G73" i="7" s="1"/>
  <c r="E249" i="7"/>
  <c r="E248" i="7" s="1"/>
  <c r="E247" i="7" s="1"/>
  <c r="E75" i="7"/>
  <c r="E74" i="7" s="1"/>
  <c r="E73" i="7" s="1"/>
  <c r="C249" i="7"/>
  <c r="C248" i="7" s="1"/>
  <c r="C247" i="7" s="1"/>
  <c r="G249" i="7"/>
  <c r="G248" i="7" s="1"/>
  <c r="G247" i="7" s="1"/>
  <c r="E33" i="3"/>
  <c r="F33" i="3"/>
  <c r="F26" i="3" s="1"/>
  <c r="H33" i="3"/>
  <c r="I33" i="3"/>
  <c r="E27" i="3"/>
  <c r="D33" i="3"/>
  <c r="D27" i="3"/>
  <c r="E19" i="3"/>
  <c r="F19" i="3"/>
  <c r="H19" i="3"/>
  <c r="I19" i="3"/>
  <c r="E17" i="3"/>
  <c r="F17" i="3"/>
  <c r="H17" i="3"/>
  <c r="I17" i="3"/>
  <c r="E11" i="3"/>
  <c r="F11" i="3"/>
  <c r="H11" i="3"/>
  <c r="I11" i="3"/>
  <c r="D19" i="3"/>
  <c r="D17" i="3"/>
  <c r="D11" i="3"/>
  <c r="H75" i="7" l="1"/>
  <c r="H74" i="7" s="1"/>
  <c r="H73" i="7" s="1"/>
  <c r="H26" i="3"/>
  <c r="F10" i="3"/>
  <c r="E26" i="3"/>
  <c r="E10" i="3"/>
  <c r="I26" i="3"/>
  <c r="D26" i="3"/>
  <c r="H10" i="3"/>
  <c r="D10" i="3"/>
  <c r="I10" i="3"/>
  <c r="F37" i="10" l="1"/>
  <c r="G34" i="10" s="1"/>
  <c r="G37" i="10" s="1"/>
  <c r="H34" i="10" s="1"/>
  <c r="H37" i="10" s="1"/>
  <c r="J34" i="10" s="1"/>
  <c r="J37" i="10" s="1"/>
  <c r="K34" i="10" s="1"/>
  <c r="K37" i="10" s="1"/>
  <c r="K21" i="10"/>
  <c r="J21" i="10"/>
  <c r="H21" i="10"/>
  <c r="G21" i="10"/>
  <c r="F21" i="10"/>
  <c r="K11" i="10"/>
  <c r="J11" i="10"/>
  <c r="H11" i="10"/>
  <c r="G11" i="10"/>
  <c r="F11" i="10"/>
  <c r="K8" i="10"/>
  <c r="J8" i="10"/>
  <c r="H8" i="10"/>
  <c r="G8" i="10"/>
  <c r="G14" i="10" s="1"/>
  <c r="F8" i="10"/>
  <c r="J14" i="10" l="1"/>
  <c r="H14" i="10"/>
  <c r="F14" i="10"/>
  <c r="K14" i="10"/>
  <c r="K22" i="10" s="1"/>
  <c r="K28" i="10" s="1"/>
  <c r="K29" i="10" s="1"/>
  <c r="J22" i="10"/>
  <c r="J28" i="10" s="1"/>
  <c r="J29" i="10" s="1"/>
  <c r="H22" i="10"/>
  <c r="H28" i="10" s="1"/>
  <c r="H29" i="10" s="1"/>
  <c r="F22" i="10"/>
  <c r="F28" i="10" s="1"/>
  <c r="G22" i="10"/>
  <c r="G28" i="10" s="1"/>
  <c r="G29" i="10" s="1"/>
</calcChain>
</file>

<file path=xl/sharedStrings.xml><?xml version="1.0" encoding="utf-8"?>
<sst xmlns="http://schemas.openxmlformats.org/spreadsheetml/2006/main" count="889" uniqueCount="265">
  <si>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</si>
  <si>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</si>
  <si>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</si>
  <si>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</si>
  <si>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</si>
  <si>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</si>
  <si>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</si>
  <si>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</si>
  <si>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</si>
  <si>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</si>
  <si>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</si>
  <si>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</si>
  <si>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</si>
  <si>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</si>
  <si>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</si>
  <si>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</si>
  <si>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</si>
  <si>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</si>
  <si>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</si>
  <si>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</si>
  <si>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</si>
  <si>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</si>
  <si>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</si>
  <si>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</si>
  <si>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</si>
  <si>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</si>
  <si>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</si>
  <si>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</si>
  <si>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</si>
  <si>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</si>
  <si>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</si>
  <si>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</si>
  <si>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</si>
  <si>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</si>
  <si>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</si>
  <si>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</si>
  <si>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</si>
  <si>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</si>
  <si>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</si>
  <si>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</si>
  <si>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</si>
  <si>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</si>
  <si>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</si>
  <si>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</si>
  <si>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</si>
  <si>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</si>
  <si>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</si>
  <si>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</si>
  <si>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</si>
  <si>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</si>
  <si>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</si>
  <si>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</si>
  <si>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</si>
  <si>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</si>
  <si>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</si>
  <si>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</si>
  <si>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</si>
  <si>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</si>
  <si>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</si>
  <si>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</si>
  <si>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</si>
  <si>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</si>
  <si>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</si>
  <si>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</si>
  <si>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</si>
  <si>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</si>
  <si>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</si>
  <si>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</si>
  <si>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</si>
  <si>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</si>
  <si>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</si>
  <si>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</si>
  <si>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</si>
  <si>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Vlastiti izvori</t>
  </si>
  <si>
    <t>Rezultat poslovanja</t>
  </si>
  <si>
    <t>Financijski rashodi</t>
  </si>
  <si>
    <t>Naknade građanima i kućanstvima na temelju osiguranja i druge naknade</t>
  </si>
  <si>
    <t>Rashodi za dodatna ulaganja na nefinancijskoj imovini</t>
  </si>
  <si>
    <t>1.1. Opći prihodi i primici</t>
  </si>
  <si>
    <t>4.1. Decentralizirana sredstva</t>
  </si>
  <si>
    <t xml:space="preserve">4.L. Prihodi za posebne namjene </t>
  </si>
  <si>
    <t>4.F. Prihodi za posebne namjene-višak prihoda</t>
  </si>
  <si>
    <t>5.Đ. Ministarstvo poljoprivrede - Školska shema</t>
  </si>
  <si>
    <t>5.K. Pomoći</t>
  </si>
  <si>
    <t>5.T. MZO-EFS III</t>
  </si>
  <si>
    <t>3.3. Vlastiti prihodi</t>
  </si>
  <si>
    <t>6 Donacije</t>
  </si>
  <si>
    <t>7 Prihodi od nefin.imov.i nadok.šteta s osnov.osig.</t>
  </si>
  <si>
    <t>6.3. Donacije</t>
  </si>
  <si>
    <t>7.6. Prihodi od nefin.imov.i nadok.šteta s osnov.osig.</t>
  </si>
  <si>
    <t>09 Obrazovanje</t>
  </si>
  <si>
    <t>091 Predškolsko i osnovno obrazovanje</t>
  </si>
  <si>
    <t>096 Dodatne usluge u obrazovanju</t>
  </si>
  <si>
    <t>097 Istraživanje i razvoj obrazovanja</t>
  </si>
  <si>
    <t>098 Usluge u obrazovanju koje nisu drugdje svrstane</t>
  </si>
  <si>
    <t>Projekti i pogrami EU</t>
  </si>
  <si>
    <t>Projekti i programi EU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</si>
  <si>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</si>
  <si>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</si>
  <si>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</si>
  <si>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</si>
  <si>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5.Đ.</t>
  </si>
  <si>
    <t>Ministarstvo poljoprivrede</t>
  </si>
  <si>
    <t>RASHODI POSLOVANJA</t>
  </si>
  <si>
    <t>Rashodi za materijal i energiju</t>
  </si>
  <si>
    <t>Materijal i sirovine</t>
  </si>
  <si>
    <t>Glava 004002</t>
  </si>
  <si>
    <t xml:space="preserve"> Osnovno školstvo</t>
  </si>
  <si>
    <t>Kapitalno ulaganje</t>
  </si>
  <si>
    <t>Kapitalna ulaganja u osnovno školstvo</t>
  </si>
  <si>
    <t>1.1.</t>
  </si>
  <si>
    <t>Opći prihodi i primici</t>
  </si>
  <si>
    <t>Dodatna ulaganja na građevinskim objektima</t>
  </si>
  <si>
    <t>Kapitalni projekt K100133</t>
  </si>
  <si>
    <t>Rekonstrukcija svlačionica</t>
  </si>
  <si>
    <t>Minimalni standard u osnovnom školstvu</t>
  </si>
  <si>
    <t>Minimalni standard u osnovnom školstvu - materijalni i financijski rashodi</t>
  </si>
  <si>
    <t>A100001</t>
  </si>
  <si>
    <t>4.1.</t>
  </si>
  <si>
    <t>Decentralizirana sredstva</t>
  </si>
  <si>
    <t>Naknade troškova zaposlenima</t>
  </si>
  <si>
    <t>Službena putovanja</t>
  </si>
  <si>
    <t>Stručno usavršavanje zaposlenika</t>
  </si>
  <si>
    <t>Ostale naknade zaposlenima</t>
  </si>
  <si>
    <t>Uredski mater.i ost.mater.rashodi</t>
  </si>
  <si>
    <t>Energija</t>
  </si>
  <si>
    <t>Sitni inventar i auto-gume</t>
  </si>
  <si>
    <t>Služb.radna i zaštitna odjeća i obuća</t>
  </si>
  <si>
    <t>Rashodi za usluge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</si>
  <si>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</si>
  <si>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</si>
  <si>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</si>
  <si>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</si>
  <si>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</si>
  <si>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</si>
  <si>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</si>
  <si>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</si>
  <si>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</si>
  <si>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</si>
  <si>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</si>
  <si>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</si>
  <si>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Naknade i pristojbe</t>
  </si>
  <si>
    <t>Financijski  rashodi</t>
  </si>
  <si>
    <t>Ostali financijski rashodi</t>
  </si>
  <si>
    <t>Bankarske usluge i usluge pl.prometa</t>
  </si>
  <si>
    <t>Tekuće i investicijsko održavanje</t>
  </si>
  <si>
    <t>Mater.i dijelovi za tekuće i invest.održ.</t>
  </si>
  <si>
    <t>Usluge tekućeg i invest.održavanja</t>
  </si>
  <si>
    <t>ŠKOLSTVO-OSTALE DECENTRALIZIRANE FUNKCIJE</t>
  </si>
  <si>
    <t>Glavni program P17</t>
  </si>
  <si>
    <t>Potrebe iznad minimalnog standarda</t>
  </si>
  <si>
    <t>Pojačani standard u školstvu</t>
  </si>
  <si>
    <t>T100002</t>
  </si>
  <si>
    <t>Županijska stručna vijeća</t>
  </si>
  <si>
    <t xml:space="preserve"> T100003</t>
  </si>
  <si>
    <t>Natjecanja</t>
  </si>
  <si>
    <t>Naknade za rad predstavničkih i izvršnih tijela, povjerenstava i slično</t>
  </si>
  <si>
    <t>Plaće (Bruto)</t>
  </si>
  <si>
    <t>Plaće za redovan rad</t>
  </si>
  <si>
    <t>Ostali rashodi za zaposlene</t>
  </si>
  <si>
    <t>Doprinosi na plaće</t>
  </si>
  <si>
    <t>Doprinosi za obvezno zdr.osiguranje</t>
  </si>
  <si>
    <t>Naknade za prijevoz, rad na terenu</t>
  </si>
  <si>
    <t>5.T.</t>
  </si>
  <si>
    <t>MZO-EFS III</t>
  </si>
  <si>
    <t>E-tehničar</t>
  </si>
  <si>
    <t>Prsten potpore IV-pomoćnici u nastavi i stručni komunikacijski posrednici za učenike s teškoćama u razvoju</t>
  </si>
  <si>
    <t>Prsten potpore V.-pomoćnici u nastavi i stručni komunikacijski posrednici za učenike s teškoćama u razvoju</t>
  </si>
  <si>
    <t>T100055</t>
  </si>
  <si>
    <t>Prsten potpore VI.-pomoćnici u nastavi i stručni komunikacijski posrednici za učenike s teškoćama u razvoju</t>
  </si>
  <si>
    <t xml:space="preserve">Program 1002   </t>
  </si>
  <si>
    <t>Oprema škola</t>
  </si>
  <si>
    <t>Rashodi za nabavu proizvedene dugotrajne  imovine</t>
  </si>
  <si>
    <t>Postrojenja i oprema</t>
  </si>
  <si>
    <t>Uredska oprema i namještaj</t>
  </si>
  <si>
    <t xml:space="preserve"> Dodatna ulaganja</t>
  </si>
  <si>
    <t xml:space="preserve">Program 1003  </t>
  </si>
  <si>
    <t>Tekuće i investicijsko održavanje u školstvu</t>
  </si>
  <si>
    <t>Osnovne i srednje škole izvan županijskog proračuna</t>
  </si>
  <si>
    <t>Programi osnovnih škola izvan županijskog proračuna</t>
  </si>
  <si>
    <t>3.3.</t>
  </si>
  <si>
    <t>Vlastiti prihodi</t>
  </si>
  <si>
    <t>4.L.</t>
  </si>
  <si>
    <t>Prihodi za posebne namjene</t>
  </si>
  <si>
    <t>5.K.</t>
  </si>
  <si>
    <t>Pomoći</t>
  </si>
  <si>
    <t>6.3.</t>
  </si>
  <si>
    <t>Donacije</t>
  </si>
  <si>
    <t>A100002</t>
  </si>
  <si>
    <t>Administrativno, tehničko i stručno osoblje</t>
  </si>
  <si>
    <t>Plaće za prekovremeni rad</t>
  </si>
  <si>
    <t>Plaće za posebne uvjete rada</t>
  </si>
  <si>
    <t>Školska kuhinja</t>
  </si>
  <si>
    <t>4.F.</t>
  </si>
  <si>
    <t>Školski sportski klub</t>
  </si>
  <si>
    <t>Produženi boravak</t>
  </si>
  <si>
    <t>Učeničke zadruge</t>
  </si>
  <si>
    <t>Komunikacijska oprema</t>
  </si>
  <si>
    <t>Oprema za grijanje, vent.i hlađenje</t>
  </si>
  <si>
    <t>Sportska i glazbena oprema</t>
  </si>
  <si>
    <t>Uređaji, strojevi i oprema za ost.namjene</t>
  </si>
  <si>
    <t>Knjige, umjetnička djela i ostale izložbene vrijednosti</t>
  </si>
  <si>
    <t>Knjige u knjižnicama</t>
  </si>
  <si>
    <t>7.6.</t>
  </si>
  <si>
    <t>Prihodi od nefinancijske imovine i nadok.šteta s osnove osig.</t>
  </si>
  <si>
    <t>Prijevoz učenika s teškoćama</t>
  </si>
  <si>
    <t>Financiranje nabave udžbenika u OŠ</t>
  </si>
  <si>
    <t>Ostale naknade građanima i kućanstvima iz proračuna</t>
  </si>
  <si>
    <t>Naknade građanima i kućanstvima u naravi</t>
  </si>
  <si>
    <t>Knjige u knjižnicama, udžbenici</t>
  </si>
  <si>
    <t>Provedba kurikularne reforme</t>
  </si>
  <si>
    <t>Školska sportska društva</t>
  </si>
  <si>
    <t>Glava 003006</t>
  </si>
  <si>
    <t>Glavni program P52</t>
  </si>
  <si>
    <t>Glavni program P51</t>
  </si>
  <si>
    <t>Glavni program P15</t>
  </si>
  <si>
    <t>Glava 004004</t>
  </si>
  <si>
    <t>T100041</t>
  </si>
  <si>
    <t>T100047</t>
  </si>
  <si>
    <t>T100054</t>
  </si>
  <si>
    <t>T100058</t>
  </si>
  <si>
    <t>Prsten potpore VII.-pomoćnici u nastavi i stručni komunikacijski posrednici za učenike s teškoćama u razvoju</t>
  </si>
  <si>
    <t>T100001</t>
  </si>
  <si>
    <t>T100015</t>
  </si>
  <si>
    <t>Nabava pribora za školsku kuhinju</t>
  </si>
  <si>
    <t>Glava 004008</t>
  </si>
  <si>
    <t>Glavni program P63</t>
  </si>
  <si>
    <t>Program 1001</t>
  </si>
  <si>
    <t>Zatezne kamate</t>
  </si>
  <si>
    <t>Doprinos za obv.osig.u slučaju nezaposlenosti</t>
  </si>
  <si>
    <t>Troškovi sudskih postupaka</t>
  </si>
  <si>
    <t xml:space="preserve"> T100002</t>
  </si>
  <si>
    <t>T100003</t>
  </si>
  <si>
    <t>Prihodi za posebne namjene - višak prihoda</t>
  </si>
  <si>
    <t>T100004</t>
  </si>
  <si>
    <t>T100006</t>
  </si>
  <si>
    <t>T100008</t>
  </si>
  <si>
    <t>T100012</t>
  </si>
  <si>
    <t>T100013</t>
  </si>
  <si>
    <t>Dodatna ulaganja</t>
  </si>
  <si>
    <t>T100019</t>
  </si>
  <si>
    <t>T100020</t>
  </si>
  <si>
    <t>T100023</t>
  </si>
  <si>
    <t>T1000026</t>
  </si>
  <si>
    <t>T100027</t>
  </si>
  <si>
    <t>Opskrba besplatnim zalihama menstrualnih higijenskih potrepština</t>
  </si>
  <si>
    <t>Ostali rashodi</t>
  </si>
  <si>
    <t xml:space="preserve">Tekuće donacije   </t>
  </si>
  <si>
    <t>Tekuće donacije u naravi</t>
  </si>
  <si>
    <t>5.D. Pomoći-višak prihoda</t>
  </si>
  <si>
    <t>5.D.</t>
  </si>
  <si>
    <t>Pomoći-višak prihoda OŠ</t>
  </si>
  <si>
    <t>Izmjene i dopune</t>
  </si>
  <si>
    <t>Rebalans</t>
  </si>
  <si>
    <t xml:space="preserve">T100016 </t>
  </si>
  <si>
    <t>Knjige za školsku knjižnicu</t>
  </si>
  <si>
    <t>Rebalans 2</t>
  </si>
  <si>
    <t>IZMJENE I DOPUNE 2 FINANCIJSKOG PLANA OSNOVNE ŠKOLE JOSIPA ZORIĆA ZA 2024. GODINU</t>
  </si>
  <si>
    <t>IZMJENE I DOPUNE 2 FINANCIJSKOG PLANA OSNOVNE ŠKOLE JOSIPA ZORIĆA 
ZA 2024. GODINU</t>
  </si>
  <si>
    <t>A100003</t>
  </si>
  <si>
    <t>Energenti</t>
  </si>
  <si>
    <t>Ostale izvanškolske aktivnosti</t>
  </si>
  <si>
    <t>T100040</t>
  </si>
  <si>
    <t>Stručno usavršavanje djelatnika u školstvu</t>
  </si>
  <si>
    <t>Oprema za održavanje i zaštitu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</si>
</sst>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385724"/>
        <bgColor rgb="FF385724"/>
      </patternFill>
    </fill>
    <fill>
      <patternFill patternType="solid">
        <fgColor rgb="FF548235"/>
        <bgColor rgb="FF548235"/>
      </patternFill>
    </fill>
    <fill>
      <patternFill patternType="solid">
        <fgColor rgb="FFA9D18E"/>
        <bgColor rgb="FFA9D18E"/>
      </patternFill>
    </fill>
    <fill>
      <patternFill patternType="solid">
        <fgColor rgb="FFC5E0B4"/>
        <bgColor rgb="FFC5E0B4"/>
      </patternFill>
    </fill>
    <fill>
      <patternFill patternType="solid">
        <fgColor rgb="FFBDD7EE"/>
        <bgColor rgb="FFBDD7EE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A9D18E"/>
      </patternFill>
    </fill>
    <fill>
      <patternFill patternType="solid">
        <fgColor theme="0" tint="-0.249977111117893"/>
        <bgColor rgb="FFA9D18E"/>
      </patternFill>
    </fill>
    <fill>
      <patternFill patternType="solid">
        <fgColor theme="0" tint="-0.14999847407452621"/>
        <bgColor rgb="FFA9D18E"/>
      </patternFill>
    </fill>
    <fill>
      <patternFill patternType="solid">
        <fgColor theme="4" tint="0.59999389629810485"/>
        <bgColor rgb="FFA9D18E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7" borderId="6" xfId="0" applyFont="1" applyFill="1" applyBorder="1"/>
    <xf numFmtId="0" fontId="22" fillId="7" borderId="7" xfId="0" applyFont="1" applyFill="1" applyBorder="1"/>
    <xf numFmtId="4" fontId="22" fillId="7" borderId="7" xfId="0" applyNumberFormat="1" applyFont="1" applyFill="1" applyBorder="1" applyAlignment="1">
      <alignment horizontal="right" vertical="center" wrapText="1"/>
    </xf>
    <xf numFmtId="0" fontId="22" fillId="8" borderId="6" xfId="0" applyFont="1" applyFill="1" applyBorder="1"/>
    <xf numFmtId="0" fontId="22" fillId="8" borderId="7" xfId="0" applyFont="1" applyFill="1" applyBorder="1"/>
    <xf numFmtId="4" fontId="22" fillId="8" borderId="7" xfId="0" applyNumberFormat="1" applyFont="1" applyFill="1" applyBorder="1" applyAlignment="1">
      <alignment horizontal="right" vertical="center" wrapText="1"/>
    </xf>
    <xf numFmtId="0" fontId="22" fillId="9" borderId="6" xfId="0" applyFont="1" applyFill="1" applyBorder="1" applyAlignment="1">
      <alignment horizontal="left" vertical="center" wrapText="1"/>
    </xf>
    <xf numFmtId="0" fontId="22" fillId="9" borderId="7" xfId="0" applyFont="1" applyFill="1" applyBorder="1" applyAlignment="1">
      <alignment horizontal="left" vertical="center" wrapText="1"/>
    </xf>
    <xf numFmtId="4" fontId="22" fillId="9" borderId="7" xfId="0" applyNumberFormat="1" applyFont="1" applyFill="1" applyBorder="1" applyAlignment="1">
      <alignment horizontal="right"/>
    </xf>
    <xf numFmtId="0" fontId="22" fillId="10" borderId="6" xfId="0" applyFont="1" applyFill="1" applyBorder="1" applyAlignment="1">
      <alignment horizontal="left" vertical="center" wrapText="1"/>
    </xf>
    <xf numFmtId="0" fontId="22" fillId="10" borderId="7" xfId="0" applyFont="1" applyFill="1" applyBorder="1" applyAlignment="1">
      <alignment horizontal="left" vertical="center" wrapText="1"/>
    </xf>
    <xf numFmtId="4" fontId="22" fillId="10" borderId="7" xfId="0" applyNumberFormat="1" applyFont="1" applyFill="1" applyBorder="1" applyAlignment="1">
      <alignment horizontal="right"/>
    </xf>
    <xf numFmtId="0" fontId="23" fillId="11" borderId="6" xfId="0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left" vertical="center" wrapText="1"/>
    </xf>
    <xf numFmtId="4" fontId="22" fillId="11" borderId="7" xfId="0" applyNumberFormat="1" applyFont="1" applyFill="1" applyBorder="1" applyAlignment="1">
      <alignment horizontal="right"/>
    </xf>
    <xf numFmtId="3" fontId="22" fillId="12" borderId="6" xfId="0" applyNumberFormat="1" applyFont="1" applyFill="1" applyBorder="1" applyAlignment="1">
      <alignment horizontal="center"/>
    </xf>
    <xf numFmtId="3" fontId="22" fillId="12" borderId="6" xfId="0" applyNumberFormat="1" applyFont="1" applyFill="1" applyBorder="1" applyAlignment="1">
      <alignment wrapText="1"/>
    </xf>
    <xf numFmtId="4" fontId="22" fillId="12" borderId="7" xfId="0" applyNumberFormat="1" applyFont="1" applyFill="1" applyBorder="1" applyAlignment="1">
      <alignment horizontal="right"/>
    </xf>
    <xf numFmtId="3" fontId="22" fillId="5" borderId="6" xfId="0" applyNumberFormat="1" applyFont="1" applyFill="1" applyBorder="1" applyAlignment="1">
      <alignment horizontal="center"/>
    </xf>
    <xf numFmtId="3" fontId="22" fillId="5" borderId="6" xfId="0" applyNumberFormat="1" applyFont="1" applyFill="1" applyBorder="1" applyAlignment="1">
      <alignment wrapText="1"/>
    </xf>
    <xf numFmtId="4" fontId="22" fillId="5" borderId="7" xfId="0" applyNumberFormat="1" applyFont="1" applyFill="1" applyBorder="1" applyAlignment="1">
      <alignment horizontal="right"/>
    </xf>
    <xf numFmtId="3" fontId="22" fillId="0" borderId="6" xfId="0" applyNumberFormat="1" applyFont="1" applyBorder="1" applyAlignment="1">
      <alignment horizontal="center"/>
    </xf>
    <xf numFmtId="3" fontId="22" fillId="0" borderId="6" xfId="0" applyNumberFormat="1" applyFont="1" applyBorder="1" applyAlignment="1">
      <alignment wrapText="1"/>
    </xf>
    <xf numFmtId="4" fontId="22" fillId="13" borderId="7" xfId="0" applyNumberFormat="1" applyFont="1" applyFill="1" applyBorder="1" applyAlignment="1">
      <alignment horizontal="right"/>
    </xf>
    <xf numFmtId="0" fontId="21" fillId="0" borderId="6" xfId="0" applyFont="1" applyBorder="1" applyAlignment="1">
      <alignment horizontal="center"/>
    </xf>
    <xf numFmtId="0" fontId="21" fillId="0" borderId="6" xfId="0" applyFont="1" applyBorder="1" applyAlignment="1">
      <alignment wrapText="1"/>
    </xf>
    <xf numFmtId="4" fontId="21" fillId="13" borderId="7" xfId="0" applyNumberFormat="1" applyFont="1" applyFill="1" applyBorder="1" applyAlignment="1">
      <alignment horizontal="right"/>
    </xf>
    <xf numFmtId="4" fontId="21" fillId="13" borderId="6" xfId="0" applyNumberFormat="1" applyFont="1" applyFill="1" applyBorder="1" applyAlignment="1">
      <alignment horizontal="right"/>
    </xf>
    <xf numFmtId="4" fontId="21" fillId="13" borderId="6" xfId="0" applyNumberFormat="1" applyFont="1" applyFill="1" applyBorder="1" applyAlignment="1">
      <alignment horizontal="right" wrapText="1"/>
    </xf>
    <xf numFmtId="0" fontId="22" fillId="7" borderId="8" xfId="0" applyFont="1" applyFill="1" applyBorder="1"/>
    <xf numFmtId="4" fontId="22" fillId="7" borderId="7" xfId="0" applyNumberFormat="1" applyFont="1" applyFill="1" applyBorder="1" applyAlignment="1">
      <alignment horizontal="right"/>
    </xf>
    <xf numFmtId="4" fontId="22" fillId="8" borderId="7" xfId="0" applyNumberFormat="1" applyFont="1" applyFill="1" applyBorder="1" applyAlignment="1">
      <alignment horizontal="right"/>
    </xf>
    <xf numFmtId="0" fontId="22" fillId="9" borderId="6" xfId="0" applyFont="1" applyFill="1" applyBorder="1" applyAlignment="1">
      <alignment horizontal="left"/>
    </xf>
    <xf numFmtId="0" fontId="22" fillId="9" borderId="7" xfId="0" applyFont="1" applyFill="1" applyBorder="1" applyAlignment="1">
      <alignment wrapText="1"/>
    </xf>
    <xf numFmtId="0" fontId="22" fillId="10" borderId="6" xfId="0" applyFont="1" applyFill="1" applyBorder="1" applyAlignment="1">
      <alignment horizontal="left" wrapText="1"/>
    </xf>
    <xf numFmtId="0" fontId="22" fillId="10" borderId="7" xfId="0" applyFont="1" applyFill="1" applyBorder="1" applyAlignment="1">
      <alignment wrapText="1"/>
    </xf>
    <xf numFmtId="0" fontId="23" fillId="11" borderId="6" xfId="0" applyFont="1" applyFill="1" applyBorder="1" applyAlignment="1">
      <alignment horizontal="left"/>
    </xf>
    <xf numFmtId="0" fontId="23" fillId="11" borderId="7" xfId="0" applyFont="1" applyFill="1" applyBorder="1" applyAlignment="1">
      <alignment wrapText="1"/>
    </xf>
    <xf numFmtId="0" fontId="22" fillId="12" borderId="6" xfId="0" applyFont="1" applyFill="1" applyBorder="1" applyAlignment="1">
      <alignment horizontal="center"/>
    </xf>
    <xf numFmtId="0" fontId="22" fillId="12" borderId="6" xfId="0" applyFont="1" applyFill="1" applyBorder="1" applyAlignment="1">
      <alignment wrapText="1"/>
    </xf>
    <xf numFmtId="0" fontId="22" fillId="5" borderId="6" xfId="0" applyFont="1" applyFill="1" applyBorder="1" applyAlignment="1">
      <alignment horizontal="center"/>
    </xf>
    <xf numFmtId="0" fontId="22" fillId="5" borderId="6" xfId="0" applyFont="1" applyFill="1" applyBorder="1" applyAlignment="1">
      <alignment wrapText="1"/>
    </xf>
    <xf numFmtId="0" fontId="22" fillId="0" borderId="6" xfId="0" applyFont="1" applyBorder="1" applyAlignment="1">
      <alignment horizontal="center"/>
    </xf>
    <xf numFmtId="0" fontId="22" fillId="0" borderId="6" xfId="0" applyFont="1" applyBorder="1" applyAlignment="1">
      <alignment wrapText="1"/>
    </xf>
    <xf numFmtId="0" fontId="22" fillId="8" borderId="6" xfId="0" applyFont="1" applyFill="1" applyBorder="1" applyAlignment="1">
      <alignment wrapText="1"/>
    </xf>
    <xf numFmtId="0" fontId="22" fillId="10" borderId="6" xfId="0" applyFont="1" applyFill="1" applyBorder="1" applyAlignment="1">
      <alignment horizontal="left"/>
    </xf>
    <xf numFmtId="0" fontId="22" fillId="12" borderId="6" xfId="0" applyFont="1" applyFill="1" applyBorder="1" applyAlignment="1">
      <alignment horizontal="left" wrapText="1"/>
    </xf>
    <xf numFmtId="0" fontId="22" fillId="7" borderId="6" xfId="0" applyFont="1" applyFill="1" applyBorder="1" applyAlignment="1">
      <alignment wrapText="1"/>
    </xf>
    <xf numFmtId="0" fontId="22" fillId="7" borderId="7" xfId="0" applyFont="1" applyFill="1" applyBorder="1" applyAlignment="1">
      <alignment wrapText="1"/>
    </xf>
    <xf numFmtId="0" fontId="22" fillId="8" borderId="7" xfId="0" applyFont="1" applyFill="1" applyBorder="1" applyAlignment="1">
      <alignment wrapText="1"/>
    </xf>
    <xf numFmtId="0" fontId="22" fillId="11" borderId="7" xfId="0" applyFont="1" applyFill="1" applyBorder="1" applyAlignment="1">
      <alignment wrapText="1"/>
    </xf>
    <xf numFmtId="3" fontId="22" fillId="10" borderId="6" xfId="0" applyNumberFormat="1" applyFont="1" applyFill="1" applyBorder="1"/>
    <xf numFmtId="0" fontId="22" fillId="10" borderId="6" xfId="0" applyFont="1" applyFill="1" applyBorder="1"/>
    <xf numFmtId="0" fontId="22" fillId="10" borderId="7" xfId="0" applyFont="1" applyFill="1" applyBorder="1"/>
    <xf numFmtId="0" fontId="22" fillId="10" borderId="6" xfId="0" applyFont="1" applyFill="1" applyBorder="1" applyAlignment="1">
      <alignment vertical="top" wrapText="1"/>
    </xf>
    <xf numFmtId="0" fontId="22" fillId="9" borderId="6" xfId="0" applyFont="1" applyFill="1" applyBorder="1" applyAlignment="1">
      <alignment wrapText="1"/>
    </xf>
    <xf numFmtId="0" fontId="22" fillId="10" borderId="6" xfId="0" applyFont="1" applyFill="1" applyBorder="1" applyAlignment="1">
      <alignment wrapText="1"/>
    </xf>
    <xf numFmtId="0" fontId="22" fillId="10" borderId="8" xfId="0" applyFont="1" applyFill="1" applyBorder="1" applyAlignment="1">
      <alignment wrapText="1"/>
    </xf>
    <xf numFmtId="3" fontId="22" fillId="10" borderId="6" xfId="0" applyNumberFormat="1" applyFont="1" applyFill="1" applyBorder="1" applyAlignment="1">
      <alignment wrapText="1"/>
    </xf>
    <xf numFmtId="3" fontId="22" fillId="12" borderId="6" xfId="0" applyNumberFormat="1" applyFont="1" applyFill="1" applyBorder="1" applyAlignment="1">
      <alignment horizontal="center" wrapText="1"/>
    </xf>
    <xf numFmtId="0" fontId="23" fillId="11" borderId="6" xfId="0" applyFont="1" applyFill="1" applyBorder="1" applyAlignment="1">
      <alignment horizontal="left" wrapText="1"/>
    </xf>
    <xf numFmtId="0" fontId="23" fillId="11" borderId="6" xfId="0" applyFont="1" applyFill="1" applyBorder="1"/>
    <xf numFmtId="0" fontId="23" fillId="11" borderId="7" xfId="0" applyFont="1" applyFill="1" applyBorder="1"/>
    <xf numFmtId="0" fontId="21" fillId="0" borderId="8" xfId="0" applyFont="1" applyBorder="1" applyAlignment="1">
      <alignment horizontal="center"/>
    </xf>
    <xf numFmtId="0" fontId="0" fillId="0" borderId="6" xfId="0" applyBorder="1"/>
    <xf numFmtId="3" fontId="22" fillId="10" borderId="7" xfId="0" applyNumberFormat="1" applyFont="1" applyFill="1" applyBorder="1" applyAlignment="1">
      <alignment wrapText="1"/>
    </xf>
    <xf numFmtId="3" fontId="23" fillId="11" borderId="6" xfId="0" applyNumberFormat="1" applyFont="1" applyFill="1" applyBorder="1" applyAlignment="1">
      <alignment wrapText="1"/>
    </xf>
    <xf numFmtId="3" fontId="23" fillId="11" borderId="7" xfId="0" applyNumberFormat="1" applyFont="1" applyFill="1" applyBorder="1" applyAlignment="1">
      <alignment wrapText="1"/>
    </xf>
    <xf numFmtId="3" fontId="22" fillId="10" borderId="7" xfId="0" applyNumberFormat="1" applyFont="1" applyFill="1" applyBorder="1"/>
    <xf numFmtId="3" fontId="23" fillId="11" borderId="6" xfId="0" applyNumberFormat="1" applyFont="1" applyFill="1" applyBorder="1"/>
    <xf numFmtId="3" fontId="23" fillId="11" borderId="7" xfId="0" applyNumberFormat="1" applyFont="1" applyFill="1" applyBorder="1"/>
    <xf numFmtId="3" fontId="23" fillId="11" borderId="6" xfId="0" applyNumberFormat="1" applyFont="1" applyFill="1" applyBorder="1" applyAlignment="1">
      <alignment horizontal="left"/>
    </xf>
    <xf numFmtId="0" fontId="23" fillId="11" borderId="6" xfId="0" applyFont="1" applyFill="1" applyBorder="1" applyAlignment="1">
      <alignment wrapText="1"/>
    </xf>
    <xf numFmtId="3" fontId="23" fillId="11" borderId="7" xfId="0" applyNumberFormat="1" applyFont="1" applyFill="1" applyBorder="1" applyAlignment="1">
      <alignment horizontal="left" wrapText="1"/>
    </xf>
    <xf numFmtId="1" fontId="21" fillId="0" borderId="6" xfId="0" applyNumberFormat="1" applyFont="1" applyBorder="1" applyAlignment="1">
      <alignment horizontal="center"/>
    </xf>
    <xf numFmtId="3" fontId="21" fillId="0" borderId="6" xfId="0" applyNumberFormat="1" applyFont="1" applyBorder="1" applyAlignment="1">
      <alignment wrapText="1"/>
    </xf>
    <xf numFmtId="0" fontId="23" fillId="11" borderId="7" xfId="0" applyFont="1" applyFill="1" applyBorder="1" applyAlignment="1">
      <alignment horizontal="left"/>
    </xf>
    <xf numFmtId="0" fontId="23" fillId="11" borderId="6" xfId="0" applyFont="1" applyFill="1" applyBorder="1" applyAlignment="1">
      <alignment vertical="center" wrapText="1"/>
    </xf>
    <xf numFmtId="0" fontId="23" fillId="11" borderId="7" xfId="0" applyFont="1" applyFill="1" applyBorder="1" applyAlignment="1">
      <alignment vertical="center" wrapText="1"/>
    </xf>
    <xf numFmtId="0" fontId="22" fillId="0" borderId="6" xfId="0" applyFont="1" applyBorder="1"/>
    <xf numFmtId="0" fontId="22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wrapText="1"/>
    </xf>
    <xf numFmtId="4" fontId="22" fillId="14" borderId="7" xfId="0" applyNumberFormat="1" applyFont="1" applyFill="1" applyBorder="1" applyAlignment="1">
      <alignment horizontal="right"/>
    </xf>
    <xf numFmtId="4" fontId="22" fillId="15" borderId="7" xfId="0" applyNumberFormat="1" applyFont="1" applyFill="1" applyBorder="1" applyAlignment="1">
      <alignment horizontal="right"/>
    </xf>
    <xf numFmtId="4" fontId="22" fillId="16" borderId="7" xfId="0" applyNumberFormat="1" applyFont="1" applyFill="1" applyBorder="1" applyAlignment="1">
      <alignment horizontal="right"/>
    </xf>
    <xf numFmtId="4" fontId="3" fillId="17" borderId="3" xfId="0" applyNumberFormat="1" applyFont="1" applyFill="1" applyBorder="1" applyAlignment="1">
      <alignment horizontal="right"/>
    </xf>
    <xf numFmtId="4" fontId="21" fillId="0" borderId="6" xfId="0" applyNumberFormat="1" applyFont="1" applyBorder="1" applyAlignment="1">
      <alignment horizontal="right"/>
    </xf>
    <xf numFmtId="0" fontId="22" fillId="18" borderId="6" xfId="0" applyFont="1" applyFill="1" applyBorder="1" applyAlignment="1">
      <alignment horizontal="left"/>
    </xf>
    <xf numFmtId="0" fontId="22" fillId="18" borderId="6" xfId="0" applyFont="1" applyFill="1" applyBorder="1" applyAlignment="1">
      <alignment wrapText="1"/>
    </xf>
    <xf numFmtId="4" fontId="22" fillId="19" borderId="7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22" fillId="20" borderId="6" xfId="0" applyFont="1" applyFill="1" applyBorder="1" applyAlignment="1">
      <alignment horizontal="left"/>
    </xf>
    <xf numFmtId="0" fontId="22" fillId="20" borderId="7" xfId="0" applyFont="1" applyFill="1" applyBorder="1" applyAlignment="1">
      <alignment wrapText="1"/>
    </xf>
    <xf numFmtId="4" fontId="22" fillId="20" borderId="7" xfId="0" applyNumberFormat="1" applyFont="1" applyFill="1" applyBorder="1" applyAlignment="1">
      <alignment horizontal="right"/>
    </xf>
    <xf numFmtId="4" fontId="22" fillId="21" borderId="7" xfId="0" applyNumberFormat="1" applyFont="1" applyFill="1" applyBorder="1" applyAlignment="1">
      <alignment horizontal="right"/>
    </xf>
    <xf numFmtId="4" fontId="22" fillId="22" borderId="7" xfId="0" applyNumberFormat="1" applyFont="1" applyFill="1" applyBorder="1" applyAlignment="1">
      <alignment horizontal="right"/>
    </xf>
    <xf numFmtId="4" fontId="22" fillId="0" borderId="7" xfId="0" applyNumberFormat="1" applyFont="1" applyBorder="1" applyAlignment="1">
      <alignment horizontal="right"/>
    </xf>
    <xf numFmtId="4" fontId="21" fillId="0" borderId="7" xfId="0" applyNumberFormat="1" applyFont="1" applyBorder="1" applyAlignment="1">
      <alignment horizontal="right"/>
    </xf>
    <xf numFmtId="0" fontId="22" fillId="18" borderId="7" xfId="0" applyFont="1" applyFill="1" applyBorder="1" applyAlignment="1">
      <alignment wrapText="1"/>
    </xf>
    <xf numFmtId="4" fontId="22" fillId="23" borderId="7" xfId="0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abSelected="1" workbookViewId="0">
      <selection activeCell="J14" sqref="J14"/>
    </sheetView>
  </sheetViews>
  <sheetFormatPr defaultRowHeight="15" x14ac:dyDescent="0.25"/>
  <cols>
    <col min="5" max="5" width="25.28515625" customWidth="1"/>
    <col min="6" max="6" width="25.28515625" hidden="1" customWidth="1"/>
    <col min="7" max="7" width="25.140625" hidden="1" customWidth="1"/>
    <col min="8" max="11" width="25.28515625" customWidth="1"/>
  </cols>
  <sheetData>
    <row r="1" spans="1:16" ht="42" customHeight="1" x14ac:dyDescent="0.25">
      <c r="A1" s="180" t="s">
        <v>257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53"/>
      <c r="M1" s="53"/>
      <c r="N1" s="53"/>
      <c r="O1" s="53"/>
      <c r="P1" s="53"/>
    </row>
    <row r="2" spans="1:16" ht="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6" ht="15.75" x14ac:dyDescent="0.25">
      <c r="A3" s="180" t="s">
        <v>19</v>
      </c>
      <c r="B3" s="180"/>
      <c r="C3" s="180"/>
      <c r="D3" s="180"/>
      <c r="E3" s="180"/>
      <c r="F3" s="180"/>
      <c r="G3" s="180"/>
      <c r="H3" s="180"/>
      <c r="I3" s="180"/>
      <c r="J3" s="193"/>
      <c r="K3" s="193"/>
    </row>
    <row r="4" spans="1:16" ht="18" x14ac:dyDescent="0.25">
      <c r="A4" s="4"/>
      <c r="B4" s="4"/>
      <c r="C4" s="4"/>
      <c r="D4" s="4"/>
      <c r="E4" s="4"/>
      <c r="F4" s="4"/>
      <c r="G4" s="4"/>
      <c r="H4" s="4"/>
      <c r="I4" s="4"/>
      <c r="J4" s="5"/>
      <c r="K4" s="5"/>
    </row>
    <row r="5" spans="1:16" ht="15.75" x14ac:dyDescent="0.25">
      <c r="A5" s="180" t="s">
        <v>24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6" ht="18" x14ac:dyDescent="0.25">
      <c r="A6" s="1"/>
      <c r="B6" s="2"/>
      <c r="C6" s="2"/>
      <c r="D6" s="2"/>
      <c r="E6" s="6"/>
      <c r="F6" s="7"/>
      <c r="G6" s="7"/>
      <c r="H6" s="7"/>
      <c r="I6" s="7"/>
      <c r="J6" s="7"/>
      <c r="K6" s="30" t="s">
        <v>34</v>
      </c>
    </row>
    <row r="7" spans="1:16" x14ac:dyDescent="0.25">
      <c r="A7" s="26"/>
      <c r="B7" s="27"/>
      <c r="C7" s="27"/>
      <c r="D7" s="28"/>
      <c r="E7" s="29"/>
      <c r="F7" s="3" t="s">
        <v>35</v>
      </c>
      <c r="G7" s="3" t="s">
        <v>33</v>
      </c>
      <c r="H7" s="3" t="s">
        <v>43</v>
      </c>
      <c r="I7" s="3" t="s">
        <v>253</v>
      </c>
      <c r="J7" s="3" t="s">
        <v>252</v>
      </c>
      <c r="K7" s="3" t="s">
        <v>256</v>
      </c>
    </row>
    <row r="8" spans="1:16" x14ac:dyDescent="0.25">
      <c r="A8" s="185" t="s">
        <v>0</v>
      </c>
      <c r="B8" s="179"/>
      <c r="C8" s="179"/>
      <c r="D8" s="179"/>
      <c r="E8" s="194"/>
      <c r="F8" s="51">
        <f>F9+F10</f>
        <v>2211498.66</v>
      </c>
      <c r="G8" s="51">
        <f t="shared" ref="G8:K8" si="0">G9+G10</f>
        <v>2585953.9300000002</v>
      </c>
      <c r="H8" s="51">
        <f t="shared" si="0"/>
        <v>2958521</v>
      </c>
      <c r="I8" s="51">
        <v>2975720</v>
      </c>
      <c r="J8" s="51">
        <f t="shared" si="0"/>
        <v>83035.48</v>
      </c>
      <c r="K8" s="51">
        <f t="shared" si="0"/>
        <v>3058755.48</v>
      </c>
    </row>
    <row r="9" spans="1:16" x14ac:dyDescent="0.25">
      <c r="A9" s="195" t="s">
        <v>37</v>
      </c>
      <c r="B9" s="196"/>
      <c r="C9" s="196"/>
      <c r="D9" s="196"/>
      <c r="E9" s="192"/>
      <c r="F9" s="50">
        <v>2211498.66</v>
      </c>
      <c r="G9" s="50">
        <v>2585953.9300000002</v>
      </c>
      <c r="H9" s="50">
        <v>2958521</v>
      </c>
      <c r="I9" s="50">
        <v>2975720</v>
      </c>
      <c r="J9" s="50">
        <v>83035.48</v>
      </c>
      <c r="K9" s="50">
        <f>I9+J9</f>
        <v>3058755.48</v>
      </c>
    </row>
    <row r="10" spans="1:16" x14ac:dyDescent="0.25">
      <c r="A10" s="191" t="s">
        <v>38</v>
      </c>
      <c r="B10" s="192"/>
      <c r="C10" s="192"/>
      <c r="D10" s="192"/>
      <c r="E10" s="192"/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f>I10+J10</f>
        <v>0</v>
      </c>
    </row>
    <row r="11" spans="1:16" x14ac:dyDescent="0.25">
      <c r="A11" s="31" t="s">
        <v>1</v>
      </c>
      <c r="B11" s="39"/>
      <c r="C11" s="39"/>
      <c r="D11" s="39"/>
      <c r="E11" s="39"/>
      <c r="F11" s="51">
        <f>F12+F13</f>
        <v>2204489.13</v>
      </c>
      <c r="G11" s="51">
        <f t="shared" ref="G11:K11" si="1">G12+G13</f>
        <v>2587944.77</v>
      </c>
      <c r="H11" s="51">
        <f t="shared" si="1"/>
        <v>2960521</v>
      </c>
      <c r="I11" s="51">
        <v>2977720</v>
      </c>
      <c r="J11" s="51">
        <f t="shared" si="1"/>
        <v>83035.48000000001</v>
      </c>
      <c r="K11" s="51">
        <f t="shared" si="1"/>
        <v>3060755.48</v>
      </c>
    </row>
    <row r="12" spans="1:16" x14ac:dyDescent="0.25">
      <c r="A12" s="197" t="s">
        <v>39</v>
      </c>
      <c r="B12" s="196"/>
      <c r="C12" s="196"/>
      <c r="D12" s="196"/>
      <c r="E12" s="196"/>
      <c r="F12" s="50">
        <v>2184048.09</v>
      </c>
      <c r="G12" s="50">
        <v>2428478.4500000002</v>
      </c>
      <c r="H12" s="50">
        <v>2762071</v>
      </c>
      <c r="I12" s="50">
        <v>2778070</v>
      </c>
      <c r="J12" s="50">
        <v>40314.730000000003</v>
      </c>
      <c r="K12" s="50">
        <f t="shared" ref="K12:K13" si="2">I12+J12</f>
        <v>2818384.73</v>
      </c>
    </row>
    <row r="13" spans="1:16" x14ac:dyDescent="0.25">
      <c r="A13" s="191" t="s">
        <v>40</v>
      </c>
      <c r="B13" s="192"/>
      <c r="C13" s="192"/>
      <c r="D13" s="192"/>
      <c r="E13" s="192"/>
      <c r="F13" s="50">
        <v>20441.04</v>
      </c>
      <c r="G13" s="50">
        <v>159466.32</v>
      </c>
      <c r="H13" s="50">
        <v>198450</v>
      </c>
      <c r="I13" s="50">
        <v>199650</v>
      </c>
      <c r="J13" s="50">
        <v>42720.75</v>
      </c>
      <c r="K13" s="50">
        <f t="shared" si="2"/>
        <v>242370.75</v>
      </c>
    </row>
    <row r="14" spans="1:16" x14ac:dyDescent="0.25">
      <c r="A14" s="178" t="s">
        <v>62</v>
      </c>
      <c r="B14" s="179"/>
      <c r="C14" s="179"/>
      <c r="D14" s="179"/>
      <c r="E14" s="179"/>
      <c r="F14" s="51">
        <f>F8-F11</f>
        <v>7009.5300000002608</v>
      </c>
      <c r="G14" s="51">
        <f t="shared" ref="G14:K14" si="3">G8-G11</f>
        <v>-1990.839999999851</v>
      </c>
      <c r="H14" s="51">
        <f t="shared" si="3"/>
        <v>-2000</v>
      </c>
      <c r="I14" s="51">
        <v>-2000</v>
      </c>
      <c r="J14" s="51">
        <f t="shared" si="3"/>
        <v>0</v>
      </c>
      <c r="K14" s="51">
        <f t="shared" si="3"/>
        <v>-2000</v>
      </c>
    </row>
    <row r="15" spans="1:16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  <c r="K15" s="23"/>
    </row>
    <row r="16" spans="1:16" ht="15.75" x14ac:dyDescent="0.25">
      <c r="A16" s="180" t="s">
        <v>25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</row>
    <row r="17" spans="1:11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  <c r="K17" s="23"/>
    </row>
    <row r="18" spans="1:11" x14ac:dyDescent="0.25">
      <c r="A18" s="26"/>
      <c r="B18" s="27"/>
      <c r="C18" s="27"/>
      <c r="D18" s="28"/>
      <c r="E18" s="29"/>
      <c r="F18" s="3" t="s">
        <v>35</v>
      </c>
      <c r="G18" s="3" t="s">
        <v>33</v>
      </c>
      <c r="H18" s="3" t="s">
        <v>43</v>
      </c>
      <c r="I18" s="3" t="s">
        <v>253</v>
      </c>
      <c r="J18" s="3" t="s">
        <v>252</v>
      </c>
      <c r="K18" s="3" t="s">
        <v>256</v>
      </c>
    </row>
    <row r="19" spans="1:11" x14ac:dyDescent="0.25">
      <c r="A19" s="191" t="s">
        <v>41</v>
      </c>
      <c r="B19" s="192"/>
      <c r="C19" s="192"/>
      <c r="D19" s="192"/>
      <c r="E19" s="192"/>
      <c r="F19" s="50">
        <v>0</v>
      </c>
      <c r="G19" s="50">
        <v>0</v>
      </c>
      <c r="H19" s="50"/>
      <c r="I19" s="50"/>
      <c r="J19" s="50"/>
      <c r="K19" s="52"/>
    </row>
    <row r="20" spans="1:11" x14ac:dyDescent="0.25">
      <c r="A20" s="191" t="s">
        <v>42</v>
      </c>
      <c r="B20" s="192"/>
      <c r="C20" s="192"/>
      <c r="D20" s="192"/>
      <c r="E20" s="192"/>
      <c r="F20" s="50">
        <v>0</v>
      </c>
      <c r="G20" s="50">
        <v>0</v>
      </c>
      <c r="H20" s="50"/>
      <c r="I20" s="50"/>
      <c r="J20" s="50"/>
      <c r="K20" s="52"/>
    </row>
    <row r="21" spans="1:11" x14ac:dyDescent="0.25">
      <c r="A21" s="178" t="s">
        <v>2</v>
      </c>
      <c r="B21" s="179"/>
      <c r="C21" s="179"/>
      <c r="D21" s="179"/>
      <c r="E21" s="179"/>
      <c r="F21" s="51">
        <f>F19-F20</f>
        <v>0</v>
      </c>
      <c r="G21" s="51">
        <f t="shared" ref="G21:K21" si="4">G19-G20</f>
        <v>0</v>
      </c>
      <c r="H21" s="51">
        <f t="shared" si="4"/>
        <v>0</v>
      </c>
      <c r="I21" s="51">
        <v>0</v>
      </c>
      <c r="J21" s="51">
        <f t="shared" si="4"/>
        <v>0</v>
      </c>
      <c r="K21" s="51">
        <f t="shared" si="4"/>
        <v>0</v>
      </c>
    </row>
    <row r="22" spans="1:11" x14ac:dyDescent="0.25">
      <c r="A22" s="178" t="s">
        <v>63</v>
      </c>
      <c r="B22" s="179"/>
      <c r="C22" s="179"/>
      <c r="D22" s="179"/>
      <c r="E22" s="179"/>
      <c r="F22" s="51">
        <f>F14+F21</f>
        <v>7009.5300000002608</v>
      </c>
      <c r="G22" s="51">
        <f t="shared" ref="G22:K22" si="5">G14+G21</f>
        <v>-1990.839999999851</v>
      </c>
      <c r="H22" s="51">
        <f t="shared" si="5"/>
        <v>-2000</v>
      </c>
      <c r="I22" s="51">
        <v>-2000</v>
      </c>
      <c r="J22" s="51">
        <f t="shared" si="5"/>
        <v>0</v>
      </c>
      <c r="K22" s="51">
        <f t="shared" si="5"/>
        <v>-2000</v>
      </c>
    </row>
    <row r="23" spans="1:11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  <c r="K23" s="23"/>
    </row>
    <row r="24" spans="1:11" ht="15.75" x14ac:dyDescent="0.25">
      <c r="A24" s="180" t="s">
        <v>64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</row>
    <row r="25" spans="1:11" ht="15.75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25">
      <c r="A26" s="26"/>
      <c r="B26" s="27"/>
      <c r="C26" s="27"/>
      <c r="D26" s="28"/>
      <c r="E26" s="29"/>
      <c r="F26" s="3" t="s">
        <v>35</v>
      </c>
      <c r="G26" s="3" t="s">
        <v>33</v>
      </c>
      <c r="H26" s="3" t="s">
        <v>43</v>
      </c>
      <c r="I26" s="3" t="s">
        <v>253</v>
      </c>
      <c r="J26" s="3" t="s">
        <v>252</v>
      </c>
      <c r="K26" s="3" t="s">
        <v>256</v>
      </c>
    </row>
    <row r="27" spans="1:11" ht="15" customHeight="1" x14ac:dyDescent="0.25">
      <c r="A27" s="182" t="s">
        <v>65</v>
      </c>
      <c r="B27" s="183"/>
      <c r="C27" s="183"/>
      <c r="D27" s="183"/>
      <c r="E27" s="184"/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5">
        <v>0</v>
      </c>
    </row>
    <row r="28" spans="1:11" ht="15" customHeight="1" x14ac:dyDescent="0.25">
      <c r="A28" s="178" t="s">
        <v>66</v>
      </c>
      <c r="B28" s="179"/>
      <c r="C28" s="179"/>
      <c r="D28" s="179"/>
      <c r="E28" s="179"/>
      <c r="F28" s="56">
        <f>F22+F27</f>
        <v>7009.5300000002608</v>
      </c>
      <c r="G28" s="56">
        <f t="shared" ref="G28:K28" si="6">G22+G27</f>
        <v>-1990.839999999851</v>
      </c>
      <c r="H28" s="56">
        <f t="shared" si="6"/>
        <v>-2000</v>
      </c>
      <c r="I28" s="56">
        <v>-2000</v>
      </c>
      <c r="J28" s="56">
        <f t="shared" si="6"/>
        <v>0</v>
      </c>
      <c r="K28" s="57">
        <f t="shared" si="6"/>
        <v>-2000</v>
      </c>
    </row>
    <row r="29" spans="1:11" ht="45" customHeight="1" x14ac:dyDescent="0.25">
      <c r="A29" s="185" t="s">
        <v>67</v>
      </c>
      <c r="B29" s="186"/>
      <c r="C29" s="186"/>
      <c r="D29" s="186"/>
      <c r="E29" s="187"/>
      <c r="F29" s="56"/>
      <c r="G29" s="56">
        <f t="shared" ref="G29:K29" si="7">G14+G21+G27-G28</f>
        <v>0</v>
      </c>
      <c r="H29" s="56">
        <f t="shared" si="7"/>
        <v>0</v>
      </c>
      <c r="I29" s="56">
        <v>0</v>
      </c>
      <c r="J29" s="56">
        <f t="shared" si="7"/>
        <v>0</v>
      </c>
      <c r="K29" s="57">
        <f t="shared" si="7"/>
        <v>0</v>
      </c>
    </row>
    <row r="30" spans="1:11" ht="15.7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ht="15.75" x14ac:dyDescent="0.25">
      <c r="A31" s="188" t="s">
        <v>61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</row>
    <row r="32" spans="1:11" ht="18" x14ac:dyDescent="0.25">
      <c r="A32" s="42"/>
      <c r="B32" s="43"/>
      <c r="C32" s="43"/>
      <c r="D32" s="43"/>
      <c r="E32" s="43"/>
      <c r="F32" s="43"/>
      <c r="G32" s="43"/>
      <c r="H32" s="44"/>
      <c r="I32" s="44"/>
      <c r="J32" s="44"/>
      <c r="K32" s="44"/>
    </row>
    <row r="33" spans="1:11" x14ac:dyDescent="0.25">
      <c r="A33" s="45"/>
      <c r="B33" s="46"/>
      <c r="C33" s="46"/>
      <c r="D33" s="47"/>
      <c r="E33" s="48"/>
      <c r="F33" s="49" t="s">
        <v>35</v>
      </c>
      <c r="G33" s="49" t="s">
        <v>33</v>
      </c>
      <c r="H33" s="49" t="s">
        <v>43</v>
      </c>
      <c r="I33" s="49" t="s">
        <v>253</v>
      </c>
      <c r="J33" s="3" t="s">
        <v>252</v>
      </c>
      <c r="K33" s="3" t="s">
        <v>256</v>
      </c>
    </row>
    <row r="34" spans="1:11" x14ac:dyDescent="0.25">
      <c r="A34" s="182" t="s">
        <v>65</v>
      </c>
      <c r="B34" s="183"/>
      <c r="C34" s="183"/>
      <c r="D34" s="183"/>
      <c r="E34" s="184"/>
      <c r="F34" s="54">
        <v>0</v>
      </c>
      <c r="G34" s="54">
        <f>F37</f>
        <v>0</v>
      </c>
      <c r="H34" s="54">
        <f>G37</f>
        <v>0</v>
      </c>
      <c r="I34" s="54">
        <v>0</v>
      </c>
      <c r="J34" s="54">
        <f>H37</f>
        <v>0</v>
      </c>
      <c r="K34" s="55">
        <f>J37</f>
        <v>0</v>
      </c>
    </row>
    <row r="35" spans="1:11" ht="28.5" customHeight="1" x14ac:dyDescent="0.25">
      <c r="A35" s="182" t="s">
        <v>68</v>
      </c>
      <c r="B35" s="183"/>
      <c r="C35" s="183"/>
      <c r="D35" s="183"/>
      <c r="E35" s="184"/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5">
        <v>0</v>
      </c>
    </row>
    <row r="36" spans="1:11" x14ac:dyDescent="0.25">
      <c r="A36" s="182" t="s">
        <v>69</v>
      </c>
      <c r="B36" s="189"/>
      <c r="C36" s="189"/>
      <c r="D36" s="189"/>
      <c r="E36" s="190"/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5">
        <v>0</v>
      </c>
    </row>
    <row r="37" spans="1:11" ht="15" customHeight="1" x14ac:dyDescent="0.25">
      <c r="A37" s="178" t="s">
        <v>66</v>
      </c>
      <c r="B37" s="179"/>
      <c r="C37" s="179"/>
      <c r="D37" s="179"/>
      <c r="E37" s="179"/>
      <c r="F37" s="58">
        <f>F34-F35+F36</f>
        <v>0</v>
      </c>
      <c r="G37" s="58">
        <f t="shared" ref="G37:K37" si="8">G34-G35+G36</f>
        <v>0</v>
      </c>
      <c r="H37" s="58">
        <f t="shared" si="8"/>
        <v>0</v>
      </c>
      <c r="I37" s="58">
        <v>0</v>
      </c>
      <c r="J37" s="58">
        <f t="shared" si="8"/>
        <v>0</v>
      </c>
      <c r="K37" s="59">
        <f t="shared" si="8"/>
        <v>0</v>
      </c>
    </row>
    <row r="38" spans="1:11" ht="17.25" customHeight="1" x14ac:dyDescent="0.25"/>
    <row r="39" spans="1:11" x14ac:dyDescent="0.25">
      <c r="A39" s="176" t="s">
        <v>36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</row>
    <row r="40" spans="1:11" ht="9" customHeight="1" x14ac:dyDescent="0.25"/>
  </sheetData>
  <mergeCells count="24">
    <mergeCell ref="A20:E20"/>
    <mergeCell ref="A1:K1"/>
    <mergeCell ref="A3:K3"/>
    <mergeCell ref="A5:K5"/>
    <mergeCell ref="A8:E8"/>
    <mergeCell ref="A9:E9"/>
    <mergeCell ref="A10:E10"/>
    <mergeCell ref="A12:E12"/>
    <mergeCell ref="A13:E13"/>
    <mergeCell ref="A14:E14"/>
    <mergeCell ref="A16:K16"/>
    <mergeCell ref="A19:E19"/>
    <mergeCell ref="A39:K39"/>
    <mergeCell ref="A21:E21"/>
    <mergeCell ref="A22:E22"/>
    <mergeCell ref="A24:K24"/>
    <mergeCell ref="A27:E27"/>
    <mergeCell ref="A28:E28"/>
    <mergeCell ref="A29:E29"/>
    <mergeCell ref="A31:K31"/>
    <mergeCell ref="A34:E34"/>
    <mergeCell ref="A35:E35"/>
    <mergeCell ref="A36:E36"/>
    <mergeCell ref="A37:E37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6"/>
  <sheetViews>
    <sheetView workbookViewId="0">
      <selection activeCell="I31" sqref="I3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5" width="25.28515625" hidden="1" customWidth="1"/>
    <col min="6" max="9" width="25.28515625" customWidth="1"/>
  </cols>
  <sheetData>
    <row r="1" spans="1:11" ht="42" customHeight="1" x14ac:dyDescent="0.25">
      <c r="A1" s="180" t="s">
        <v>257</v>
      </c>
      <c r="B1" s="180"/>
      <c r="C1" s="180"/>
      <c r="D1" s="180"/>
      <c r="E1" s="180"/>
      <c r="F1" s="180"/>
      <c r="G1" s="180"/>
      <c r="H1" s="180"/>
      <c r="I1" s="180"/>
      <c r="J1" s="53"/>
      <c r="K1" s="53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1" ht="15.75" customHeight="1" x14ac:dyDescent="0.25">
      <c r="A3" s="180" t="s">
        <v>19</v>
      </c>
      <c r="B3" s="180"/>
      <c r="C3" s="180"/>
      <c r="D3" s="180"/>
      <c r="E3" s="180"/>
      <c r="F3" s="180"/>
      <c r="G3" s="180"/>
      <c r="H3" s="180"/>
      <c r="I3" s="180"/>
    </row>
    <row r="4" spans="1:11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1" ht="18" customHeight="1" x14ac:dyDescent="0.25">
      <c r="A5" s="180" t="s">
        <v>4</v>
      </c>
      <c r="B5" s="180"/>
      <c r="C5" s="180"/>
      <c r="D5" s="180"/>
      <c r="E5" s="180"/>
      <c r="F5" s="180"/>
      <c r="G5" s="180"/>
      <c r="H5" s="180"/>
      <c r="I5" s="180"/>
    </row>
    <row r="6" spans="1:11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1" ht="15.75" customHeight="1" x14ac:dyDescent="0.25">
      <c r="A7" s="180" t="s">
        <v>44</v>
      </c>
      <c r="B7" s="180"/>
      <c r="C7" s="180"/>
      <c r="D7" s="180"/>
      <c r="E7" s="180"/>
      <c r="F7" s="180"/>
      <c r="G7" s="180"/>
      <c r="H7" s="180"/>
      <c r="I7" s="180"/>
    </row>
    <row r="8" spans="1:11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11" x14ac:dyDescent="0.25">
      <c r="A9" s="20" t="s">
        <v>5</v>
      </c>
      <c r="B9" s="19" t="s">
        <v>6</v>
      </c>
      <c r="C9" s="19" t="s">
        <v>3</v>
      </c>
      <c r="D9" s="19" t="s">
        <v>32</v>
      </c>
      <c r="E9" s="20" t="s">
        <v>33</v>
      </c>
      <c r="F9" s="20" t="s">
        <v>31</v>
      </c>
      <c r="G9" s="20" t="s">
        <v>253</v>
      </c>
      <c r="H9" s="20" t="s">
        <v>252</v>
      </c>
      <c r="I9" s="20" t="s">
        <v>256</v>
      </c>
    </row>
    <row r="10" spans="1:11" x14ac:dyDescent="0.25">
      <c r="A10" s="33"/>
      <c r="B10" s="34"/>
      <c r="C10" s="32" t="s">
        <v>0</v>
      </c>
      <c r="D10" s="61">
        <f>D11+D17</f>
        <v>2211498.66</v>
      </c>
      <c r="E10" s="61">
        <f t="shared" ref="E10:I10" si="0">E11+E17</f>
        <v>2585953.9299999997</v>
      </c>
      <c r="F10" s="61">
        <f t="shared" si="0"/>
        <v>2958521</v>
      </c>
      <c r="G10" s="61">
        <v>2975720</v>
      </c>
      <c r="H10" s="61">
        <f t="shared" si="0"/>
        <v>83035.48</v>
      </c>
      <c r="I10" s="61">
        <f t="shared" si="0"/>
        <v>3058755.48</v>
      </c>
    </row>
    <row r="11" spans="1:11" ht="15.75" customHeight="1" x14ac:dyDescent="0.25">
      <c r="A11" s="11">
        <v>6</v>
      </c>
      <c r="B11" s="11"/>
      <c r="C11" s="11" t="s">
        <v>7</v>
      </c>
      <c r="D11" s="62">
        <f>SUM(D12:D16)</f>
        <v>2211498.66</v>
      </c>
      <c r="E11" s="62">
        <f t="shared" ref="E11:I11" si="1">SUM(E12:E16)</f>
        <v>2585953.9299999997</v>
      </c>
      <c r="F11" s="62">
        <f t="shared" si="1"/>
        <v>2958521</v>
      </c>
      <c r="G11" s="62">
        <v>2975720</v>
      </c>
      <c r="H11" s="62">
        <f t="shared" si="1"/>
        <v>83035.48</v>
      </c>
      <c r="I11" s="62">
        <f t="shared" si="1"/>
        <v>3058755.48</v>
      </c>
    </row>
    <row r="12" spans="1:11" ht="38.25" x14ac:dyDescent="0.25">
      <c r="A12" s="11"/>
      <c r="B12" s="15">
        <v>63</v>
      </c>
      <c r="C12" s="15" t="s">
        <v>27</v>
      </c>
      <c r="D12" s="62">
        <v>1884249.9</v>
      </c>
      <c r="E12" s="63">
        <v>2207412.56</v>
      </c>
      <c r="F12" s="63">
        <v>2658325</v>
      </c>
      <c r="G12" s="63">
        <v>2658325</v>
      </c>
      <c r="H12" s="63">
        <v>0</v>
      </c>
      <c r="I12" s="63">
        <f>G12+H12</f>
        <v>2658325</v>
      </c>
    </row>
    <row r="13" spans="1:11" x14ac:dyDescent="0.25">
      <c r="A13" s="11"/>
      <c r="B13" s="12">
        <v>64</v>
      </c>
      <c r="C13" s="12" t="s">
        <v>70</v>
      </c>
      <c r="D13" s="64">
        <v>0.12</v>
      </c>
      <c r="E13" s="63">
        <v>2.65</v>
      </c>
      <c r="F13" s="63">
        <v>1</v>
      </c>
      <c r="G13" s="63">
        <v>1</v>
      </c>
      <c r="H13" s="63">
        <v>0</v>
      </c>
      <c r="I13" s="63">
        <f t="shared" ref="I13:I20" si="2">G13+H13</f>
        <v>1</v>
      </c>
    </row>
    <row r="14" spans="1:11" ht="51" x14ac:dyDescent="0.25">
      <c r="A14" s="11"/>
      <c r="B14" s="15">
        <v>65</v>
      </c>
      <c r="C14" s="60" t="s">
        <v>71</v>
      </c>
      <c r="D14" s="62">
        <v>143617.63</v>
      </c>
      <c r="E14" s="63">
        <v>129634.36</v>
      </c>
      <c r="F14" s="63">
        <v>85555</v>
      </c>
      <c r="G14" s="63">
        <v>85555</v>
      </c>
      <c r="H14" s="63">
        <v>0</v>
      </c>
      <c r="I14" s="63">
        <f t="shared" si="2"/>
        <v>85555</v>
      </c>
    </row>
    <row r="15" spans="1:11" ht="38.25" x14ac:dyDescent="0.25">
      <c r="A15" s="12"/>
      <c r="B15" s="12">
        <v>66</v>
      </c>
      <c r="C15" s="60" t="s">
        <v>72</v>
      </c>
      <c r="D15" s="62">
        <v>6389.01</v>
      </c>
      <c r="E15" s="63">
        <v>6102.58</v>
      </c>
      <c r="F15" s="63">
        <v>7785</v>
      </c>
      <c r="G15" s="63">
        <v>7785</v>
      </c>
      <c r="H15" s="63">
        <v>0</v>
      </c>
      <c r="I15" s="63">
        <f t="shared" si="2"/>
        <v>7785</v>
      </c>
    </row>
    <row r="16" spans="1:11" ht="38.25" x14ac:dyDescent="0.25">
      <c r="A16" s="12"/>
      <c r="B16" s="12">
        <v>67</v>
      </c>
      <c r="C16" s="15" t="s">
        <v>28</v>
      </c>
      <c r="D16" s="62">
        <v>177242</v>
      </c>
      <c r="E16" s="63">
        <v>242801.78</v>
      </c>
      <c r="F16" s="166">
        <v>206855</v>
      </c>
      <c r="G16" s="166">
        <v>224054</v>
      </c>
      <c r="H16" s="63">
        <v>83035.48</v>
      </c>
      <c r="I16" s="63">
        <f t="shared" si="2"/>
        <v>307089.48</v>
      </c>
    </row>
    <row r="17" spans="1:9" ht="25.5" x14ac:dyDescent="0.25">
      <c r="A17" s="14">
        <v>7</v>
      </c>
      <c r="B17" s="14"/>
      <c r="C17" s="24" t="s">
        <v>8</v>
      </c>
      <c r="D17" s="62">
        <f>D18</f>
        <v>0</v>
      </c>
      <c r="E17" s="62">
        <f t="shared" ref="E17:I17" si="3">E18</f>
        <v>0</v>
      </c>
      <c r="F17" s="62">
        <f t="shared" si="3"/>
        <v>0</v>
      </c>
      <c r="G17" s="62">
        <v>0</v>
      </c>
      <c r="H17" s="62">
        <f t="shared" si="3"/>
        <v>0</v>
      </c>
      <c r="I17" s="62">
        <f t="shared" si="3"/>
        <v>0</v>
      </c>
    </row>
    <row r="18" spans="1:9" ht="38.25" x14ac:dyDescent="0.25">
      <c r="A18" s="15"/>
      <c r="B18" s="15">
        <v>72</v>
      </c>
      <c r="C18" s="25" t="s">
        <v>26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f t="shared" si="2"/>
        <v>0</v>
      </c>
    </row>
    <row r="19" spans="1:9" x14ac:dyDescent="0.25">
      <c r="A19" s="14">
        <v>9</v>
      </c>
      <c r="B19" s="14"/>
      <c r="C19" s="24" t="s">
        <v>73</v>
      </c>
      <c r="D19" s="62">
        <f>D20</f>
        <v>0</v>
      </c>
      <c r="E19" s="62">
        <f t="shared" ref="E19:I19" si="4">E20</f>
        <v>1990.84</v>
      </c>
      <c r="F19" s="69">
        <f t="shared" si="4"/>
        <v>2000</v>
      </c>
      <c r="G19" s="69">
        <v>2000</v>
      </c>
      <c r="H19" s="62">
        <f t="shared" si="4"/>
        <v>0</v>
      </c>
      <c r="I19" s="62">
        <f t="shared" si="4"/>
        <v>2000</v>
      </c>
    </row>
    <row r="20" spans="1:9" x14ac:dyDescent="0.25">
      <c r="A20" s="15"/>
      <c r="B20" s="15">
        <v>92</v>
      </c>
      <c r="C20" s="25" t="s">
        <v>74</v>
      </c>
      <c r="D20" s="62">
        <v>0</v>
      </c>
      <c r="E20" s="63">
        <v>1990.84</v>
      </c>
      <c r="F20" s="63">
        <v>2000</v>
      </c>
      <c r="G20" s="63">
        <v>2000</v>
      </c>
      <c r="H20" s="63">
        <v>0</v>
      </c>
      <c r="I20" s="63">
        <f t="shared" si="2"/>
        <v>2000</v>
      </c>
    </row>
    <row r="23" spans="1:9" ht="15.75" x14ac:dyDescent="0.25">
      <c r="A23" s="180" t="s">
        <v>45</v>
      </c>
      <c r="B23" s="198"/>
      <c r="C23" s="198"/>
      <c r="D23" s="198"/>
      <c r="E23" s="198"/>
      <c r="F23" s="198"/>
      <c r="G23" s="198"/>
      <c r="H23" s="198"/>
      <c r="I23" s="198"/>
    </row>
    <row r="24" spans="1:9" ht="18" x14ac:dyDescent="0.25">
      <c r="A24" s="4"/>
      <c r="B24" s="4"/>
      <c r="C24" s="4"/>
      <c r="D24" s="4"/>
      <c r="E24" s="4"/>
      <c r="F24" s="4"/>
      <c r="G24" s="4"/>
      <c r="H24" s="5"/>
      <c r="I24" s="5"/>
    </row>
    <row r="25" spans="1:9" x14ac:dyDescent="0.25">
      <c r="A25" s="20" t="s">
        <v>5</v>
      </c>
      <c r="B25" s="19" t="s">
        <v>6</v>
      </c>
      <c r="C25" s="19" t="s">
        <v>9</v>
      </c>
      <c r="D25" s="19" t="s">
        <v>32</v>
      </c>
      <c r="E25" s="20" t="s">
        <v>33</v>
      </c>
      <c r="F25" s="20" t="s">
        <v>31</v>
      </c>
      <c r="G25" s="20" t="s">
        <v>253</v>
      </c>
      <c r="H25" s="20" t="s">
        <v>252</v>
      </c>
      <c r="I25" s="20" t="s">
        <v>256</v>
      </c>
    </row>
    <row r="26" spans="1:9" x14ac:dyDescent="0.25">
      <c r="A26" s="33"/>
      <c r="B26" s="34"/>
      <c r="C26" s="32" t="s">
        <v>1</v>
      </c>
      <c r="D26" s="61">
        <f>D27+D33</f>
        <v>2204489.14</v>
      </c>
      <c r="E26" s="61">
        <f t="shared" ref="E26:I26" si="5">E27+E33</f>
        <v>2587944.7699999996</v>
      </c>
      <c r="F26" s="61">
        <f t="shared" si="5"/>
        <v>2960521</v>
      </c>
      <c r="G26" s="61">
        <v>2977720</v>
      </c>
      <c r="H26" s="61">
        <f t="shared" si="5"/>
        <v>83035.48</v>
      </c>
      <c r="I26" s="61">
        <f t="shared" si="5"/>
        <v>3060755.48</v>
      </c>
    </row>
    <row r="27" spans="1:9" ht="15.75" customHeight="1" x14ac:dyDescent="0.25">
      <c r="A27" s="11">
        <v>3</v>
      </c>
      <c r="B27" s="11"/>
      <c r="C27" s="11" t="s">
        <v>10</v>
      </c>
      <c r="D27" s="69">
        <f>SUM(D28:D31)</f>
        <v>2184048.1</v>
      </c>
      <c r="E27" s="69">
        <f t="shared" ref="E27" si="6">SUM(E28:E31)</f>
        <v>2428478.4499999997</v>
      </c>
      <c r="F27" s="69">
        <f>SUM(F28:F32)</f>
        <v>2762071</v>
      </c>
      <c r="G27" s="69">
        <v>2778070</v>
      </c>
      <c r="H27" s="69">
        <f t="shared" ref="H27:I27" si="7">SUM(H28:H32)</f>
        <v>40314.729999999996</v>
      </c>
      <c r="I27" s="69">
        <f t="shared" si="7"/>
        <v>2818384.73</v>
      </c>
    </row>
    <row r="28" spans="1:9" ht="15.75" customHeight="1" x14ac:dyDescent="0.25">
      <c r="A28" s="11"/>
      <c r="B28" s="15">
        <v>31</v>
      </c>
      <c r="C28" s="15" t="s">
        <v>11</v>
      </c>
      <c r="D28" s="62">
        <v>1780839.53</v>
      </c>
      <c r="E28" s="63">
        <v>2078758.38</v>
      </c>
      <c r="F28" s="63">
        <v>2232170</v>
      </c>
      <c r="G28" s="63">
        <v>2232170</v>
      </c>
      <c r="H28" s="63">
        <v>28752.959999999999</v>
      </c>
      <c r="I28" s="63">
        <f>G28+H28</f>
        <v>2260922.96</v>
      </c>
    </row>
    <row r="29" spans="1:9" x14ac:dyDescent="0.25">
      <c r="A29" s="12"/>
      <c r="B29" s="12">
        <v>32</v>
      </c>
      <c r="C29" s="12" t="s">
        <v>21</v>
      </c>
      <c r="D29" s="62">
        <v>311643.14</v>
      </c>
      <c r="E29" s="63">
        <v>294772.82</v>
      </c>
      <c r="F29" s="63">
        <v>420500</v>
      </c>
      <c r="G29" s="63">
        <v>436499</v>
      </c>
      <c r="H29" s="63">
        <v>11561.77</v>
      </c>
      <c r="I29" s="63">
        <f t="shared" ref="I29:I36" si="8">G29+H29</f>
        <v>448060.77</v>
      </c>
    </row>
    <row r="30" spans="1:9" x14ac:dyDescent="0.25">
      <c r="A30" s="12"/>
      <c r="B30" s="12">
        <v>34</v>
      </c>
      <c r="C30" s="12" t="s">
        <v>75</v>
      </c>
      <c r="D30" s="62">
        <v>1493.22</v>
      </c>
      <c r="E30" s="63">
        <v>1327.23</v>
      </c>
      <c r="F30" s="63">
        <v>5351</v>
      </c>
      <c r="G30" s="63">
        <v>5351</v>
      </c>
      <c r="H30" s="63">
        <v>0</v>
      </c>
      <c r="I30" s="63">
        <f t="shared" si="8"/>
        <v>5351</v>
      </c>
    </row>
    <row r="31" spans="1:9" ht="38.25" x14ac:dyDescent="0.25">
      <c r="A31" s="12"/>
      <c r="B31" s="12">
        <v>37</v>
      </c>
      <c r="C31" s="60" t="s">
        <v>76</v>
      </c>
      <c r="D31" s="62">
        <v>90072.21</v>
      </c>
      <c r="E31" s="63">
        <v>53620.02</v>
      </c>
      <c r="F31" s="63">
        <v>102050</v>
      </c>
      <c r="G31" s="63">
        <v>102050</v>
      </c>
      <c r="H31" s="63">
        <v>0</v>
      </c>
      <c r="I31" s="63">
        <f t="shared" si="8"/>
        <v>102050</v>
      </c>
    </row>
    <row r="32" spans="1:9" x14ac:dyDescent="0.25">
      <c r="A32" s="12"/>
      <c r="B32" s="12">
        <v>38</v>
      </c>
      <c r="C32" s="60" t="s">
        <v>246</v>
      </c>
      <c r="D32" s="62">
        <v>0</v>
      </c>
      <c r="E32" s="62">
        <v>0</v>
      </c>
      <c r="F32" s="62">
        <v>2000</v>
      </c>
      <c r="G32" s="62">
        <v>2000</v>
      </c>
      <c r="H32" s="62">
        <v>0</v>
      </c>
      <c r="I32" s="63">
        <f t="shared" si="8"/>
        <v>2000</v>
      </c>
    </row>
    <row r="33" spans="1:9" ht="25.5" x14ac:dyDescent="0.25">
      <c r="A33" s="14">
        <v>4</v>
      </c>
      <c r="B33" s="14"/>
      <c r="C33" s="24" t="s">
        <v>12</v>
      </c>
      <c r="D33" s="69">
        <f>SUM(D34:D36)</f>
        <v>20441.04</v>
      </c>
      <c r="E33" s="69">
        <f t="shared" ref="E33:I33" si="9">SUM(E34:E36)</f>
        <v>159466.32</v>
      </c>
      <c r="F33" s="69">
        <f t="shared" si="9"/>
        <v>198450</v>
      </c>
      <c r="G33" s="69">
        <v>199650</v>
      </c>
      <c r="H33" s="69">
        <f t="shared" si="9"/>
        <v>42720.75</v>
      </c>
      <c r="I33" s="69">
        <f t="shared" si="9"/>
        <v>242370.75</v>
      </c>
    </row>
    <row r="34" spans="1:9" ht="38.25" x14ac:dyDescent="0.25">
      <c r="A34" s="14"/>
      <c r="B34" s="15">
        <v>41</v>
      </c>
      <c r="C34" s="25" t="s">
        <v>13</v>
      </c>
      <c r="D34" s="62">
        <v>0</v>
      </c>
      <c r="E34" s="63">
        <v>0</v>
      </c>
      <c r="F34" s="63">
        <v>0</v>
      </c>
      <c r="G34" s="63">
        <v>0</v>
      </c>
      <c r="H34" s="63">
        <v>0</v>
      </c>
      <c r="I34" s="63">
        <f t="shared" si="8"/>
        <v>0</v>
      </c>
    </row>
    <row r="35" spans="1:9" ht="38.25" x14ac:dyDescent="0.25">
      <c r="A35" s="14"/>
      <c r="B35" s="16">
        <v>42</v>
      </c>
      <c r="C35" s="25" t="s">
        <v>29</v>
      </c>
      <c r="D35" s="62">
        <v>20441.04</v>
      </c>
      <c r="E35" s="63">
        <v>59924.32</v>
      </c>
      <c r="F35" s="63">
        <v>18450</v>
      </c>
      <c r="G35" s="63">
        <v>19650</v>
      </c>
      <c r="H35" s="63">
        <v>40720.75</v>
      </c>
      <c r="I35" s="63">
        <f t="shared" si="8"/>
        <v>60370.75</v>
      </c>
    </row>
    <row r="36" spans="1:9" ht="25.5" x14ac:dyDescent="0.25">
      <c r="A36" s="15"/>
      <c r="B36" s="15">
        <v>45</v>
      </c>
      <c r="C36" s="25" t="s">
        <v>77</v>
      </c>
      <c r="D36" s="62">
        <v>0</v>
      </c>
      <c r="E36" s="63">
        <v>99542</v>
      </c>
      <c r="F36" s="166">
        <v>180000</v>
      </c>
      <c r="G36" s="166">
        <v>180000</v>
      </c>
      <c r="H36" s="63">
        <v>2000</v>
      </c>
      <c r="I36" s="63">
        <f t="shared" si="8"/>
        <v>182000</v>
      </c>
    </row>
  </sheetData>
  <mergeCells count="5">
    <mergeCell ref="A23:I23"/>
    <mergeCell ref="A1:I1"/>
    <mergeCell ref="A3:I3"/>
    <mergeCell ref="A5:I5"/>
    <mergeCell ref="A7:I7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0"/>
  <sheetViews>
    <sheetView workbookViewId="0">
      <selection activeCell="F50" sqref="F50"/>
    </sheetView>
  </sheetViews>
  <sheetFormatPr defaultRowHeight="15" x14ac:dyDescent="0.25"/>
  <cols>
    <col min="1" max="1" width="25.28515625" customWidth="1"/>
    <col min="2" max="3" width="25.28515625" hidden="1" customWidth="1"/>
    <col min="4" max="7" width="25.28515625" customWidth="1"/>
  </cols>
  <sheetData>
    <row r="1" spans="1:11" ht="42" customHeight="1" x14ac:dyDescent="0.25">
      <c r="A1" s="180" t="s">
        <v>258</v>
      </c>
      <c r="B1" s="180"/>
      <c r="C1" s="180"/>
      <c r="D1" s="180"/>
      <c r="E1" s="180"/>
      <c r="F1" s="180"/>
      <c r="G1" s="180"/>
      <c r="H1" s="53"/>
      <c r="I1" s="53"/>
      <c r="J1" s="53"/>
      <c r="K1" s="53"/>
    </row>
    <row r="2" spans="1:11" ht="18" customHeight="1" x14ac:dyDescent="0.25">
      <c r="A2" s="4"/>
      <c r="B2" s="4"/>
      <c r="C2" s="4"/>
      <c r="D2" s="4"/>
      <c r="E2" s="4"/>
      <c r="F2" s="4"/>
      <c r="G2" s="4"/>
    </row>
    <row r="3" spans="1:11" ht="15.75" customHeight="1" x14ac:dyDescent="0.25">
      <c r="A3" s="180" t="s">
        <v>19</v>
      </c>
      <c r="B3" s="180"/>
      <c r="C3" s="180"/>
      <c r="D3" s="180"/>
      <c r="E3" s="180"/>
      <c r="F3" s="180"/>
      <c r="G3" s="180"/>
    </row>
    <row r="4" spans="1:11" ht="18" x14ac:dyDescent="0.25">
      <c r="B4" s="4"/>
      <c r="C4" s="4"/>
      <c r="D4" s="4"/>
      <c r="E4" s="4"/>
      <c r="F4" s="5"/>
      <c r="G4" s="5"/>
    </row>
    <row r="5" spans="1:11" ht="18" customHeight="1" x14ac:dyDescent="0.25">
      <c r="A5" s="180" t="s">
        <v>4</v>
      </c>
      <c r="B5" s="180"/>
      <c r="C5" s="180"/>
      <c r="D5" s="180"/>
      <c r="E5" s="180"/>
      <c r="F5" s="180"/>
      <c r="G5" s="180"/>
    </row>
    <row r="6" spans="1:11" ht="18" x14ac:dyDescent="0.25">
      <c r="A6" s="4"/>
      <c r="B6" s="4"/>
      <c r="C6" s="4"/>
      <c r="D6" s="4"/>
      <c r="E6" s="4"/>
      <c r="F6" s="5"/>
      <c r="G6" s="5"/>
    </row>
    <row r="7" spans="1:11" ht="15.75" customHeight="1" x14ac:dyDescent="0.25">
      <c r="A7" s="180" t="s">
        <v>46</v>
      </c>
      <c r="B7" s="180"/>
      <c r="C7" s="180"/>
      <c r="D7" s="180"/>
      <c r="E7" s="180"/>
      <c r="F7" s="180"/>
      <c r="G7" s="180"/>
    </row>
    <row r="8" spans="1:11" ht="18" x14ac:dyDescent="0.25">
      <c r="A8" s="4"/>
      <c r="B8" s="4"/>
      <c r="C8" s="4"/>
      <c r="D8" s="4"/>
      <c r="E8" s="4"/>
      <c r="F8" s="5"/>
      <c r="G8" s="5"/>
    </row>
    <row r="9" spans="1:11" x14ac:dyDescent="0.25">
      <c r="A9" s="20" t="s">
        <v>48</v>
      </c>
      <c r="B9" s="19" t="s">
        <v>32</v>
      </c>
      <c r="C9" s="20" t="s">
        <v>33</v>
      </c>
      <c r="D9" s="20" t="s">
        <v>31</v>
      </c>
      <c r="E9" s="20" t="s">
        <v>253</v>
      </c>
      <c r="F9" s="20" t="s">
        <v>252</v>
      </c>
      <c r="G9" s="20" t="s">
        <v>256</v>
      </c>
    </row>
    <row r="10" spans="1:11" x14ac:dyDescent="0.25">
      <c r="A10" s="35" t="s">
        <v>0</v>
      </c>
      <c r="B10" s="61">
        <f>B11+B13+B15+B19+B24+B26</f>
        <v>2211498.6500000004</v>
      </c>
      <c r="C10" s="61">
        <f t="shared" ref="C10:G10" si="0">C11+C13+C15+C19+C24+C26</f>
        <v>2587944.7699999996</v>
      </c>
      <c r="D10" s="61">
        <f t="shared" si="0"/>
        <v>2960521</v>
      </c>
      <c r="E10" s="61">
        <v>2977720</v>
      </c>
      <c r="F10" s="61">
        <f t="shared" si="0"/>
        <v>83035.48000000001</v>
      </c>
      <c r="G10" s="61">
        <f t="shared" si="0"/>
        <v>3060755.48</v>
      </c>
    </row>
    <row r="11" spans="1:11" x14ac:dyDescent="0.25">
      <c r="A11" s="24" t="s">
        <v>51</v>
      </c>
      <c r="B11" s="67">
        <f>B12</f>
        <v>26861.11</v>
      </c>
      <c r="C11" s="67">
        <f t="shared" ref="C11:G11" si="1">C12</f>
        <v>109990.2</v>
      </c>
      <c r="D11" s="67">
        <f t="shared" si="1"/>
        <v>96111.5</v>
      </c>
      <c r="E11" s="67">
        <v>97311.5</v>
      </c>
      <c r="F11" s="67">
        <f t="shared" si="1"/>
        <v>63234.87</v>
      </c>
      <c r="G11" s="67">
        <f t="shared" si="1"/>
        <v>160546.37</v>
      </c>
    </row>
    <row r="12" spans="1:11" x14ac:dyDescent="0.25">
      <c r="A12" s="13" t="s">
        <v>78</v>
      </c>
      <c r="B12" s="63">
        <v>26861.11</v>
      </c>
      <c r="C12" s="63">
        <v>109990.2</v>
      </c>
      <c r="D12" s="166">
        <v>96111.5</v>
      </c>
      <c r="E12" s="166">
        <v>97311.5</v>
      </c>
      <c r="F12" s="63">
        <v>63234.87</v>
      </c>
      <c r="G12" s="63">
        <f>E12+F12</f>
        <v>160546.37</v>
      </c>
    </row>
    <row r="13" spans="1:11" x14ac:dyDescent="0.25">
      <c r="A13" s="66" t="s">
        <v>53</v>
      </c>
      <c r="B13" s="68">
        <f>B14</f>
        <v>6389.12</v>
      </c>
      <c r="C13" s="68">
        <f t="shared" ref="C13:G13" si="2">C14</f>
        <v>4778.01</v>
      </c>
      <c r="D13" s="68">
        <f t="shared" si="2"/>
        <v>5786</v>
      </c>
      <c r="E13" s="68">
        <v>5786</v>
      </c>
      <c r="F13" s="68">
        <f t="shared" si="2"/>
        <v>0</v>
      </c>
      <c r="G13" s="68">
        <f t="shared" si="2"/>
        <v>5786</v>
      </c>
    </row>
    <row r="14" spans="1:11" x14ac:dyDescent="0.25">
      <c r="A14" s="13" t="s">
        <v>85</v>
      </c>
      <c r="B14" s="62">
        <v>6389.12</v>
      </c>
      <c r="C14" s="63">
        <v>4778.01</v>
      </c>
      <c r="D14" s="63">
        <v>5786</v>
      </c>
      <c r="E14" s="63">
        <v>5786</v>
      </c>
      <c r="F14" s="63">
        <v>0</v>
      </c>
      <c r="G14" s="63">
        <f>E14+F14</f>
        <v>5786</v>
      </c>
    </row>
    <row r="15" spans="1:11" ht="25.5" x14ac:dyDescent="0.25">
      <c r="A15" s="11" t="s">
        <v>50</v>
      </c>
      <c r="B15" s="69">
        <f>SUM(B16:B18)</f>
        <v>212962.01</v>
      </c>
      <c r="C15" s="69">
        <f t="shared" ref="C15:G15" si="3">SUM(C16:C18)</f>
        <v>193683.43999999997</v>
      </c>
      <c r="D15" s="69">
        <f t="shared" si="3"/>
        <v>149546</v>
      </c>
      <c r="E15" s="69">
        <v>165545</v>
      </c>
      <c r="F15" s="69">
        <f t="shared" si="3"/>
        <v>0</v>
      </c>
      <c r="G15" s="69">
        <f t="shared" si="3"/>
        <v>165545</v>
      </c>
    </row>
    <row r="16" spans="1:11" ht="25.5" x14ac:dyDescent="0.25">
      <c r="A16" s="17" t="s">
        <v>79</v>
      </c>
      <c r="B16" s="62">
        <v>80241.23</v>
      </c>
      <c r="C16" s="63">
        <v>76259.59</v>
      </c>
      <c r="D16" s="63">
        <v>65641</v>
      </c>
      <c r="E16" s="63">
        <v>81640</v>
      </c>
      <c r="F16" s="63">
        <v>0</v>
      </c>
      <c r="G16" s="63">
        <f t="shared" ref="G16:G27" si="4">E16+F16</f>
        <v>81640</v>
      </c>
    </row>
    <row r="17" spans="1:7" ht="25.5" x14ac:dyDescent="0.25">
      <c r="A17" s="17" t="s">
        <v>80</v>
      </c>
      <c r="B17" s="62">
        <v>132720.78</v>
      </c>
      <c r="C17" s="63">
        <v>115433.01</v>
      </c>
      <c r="D17" s="63">
        <v>82905</v>
      </c>
      <c r="E17" s="63">
        <v>82905</v>
      </c>
      <c r="F17" s="63">
        <v>0</v>
      </c>
      <c r="G17" s="63">
        <f t="shared" si="4"/>
        <v>82905</v>
      </c>
    </row>
    <row r="18" spans="1:7" ht="25.5" x14ac:dyDescent="0.25">
      <c r="A18" s="17" t="s">
        <v>81</v>
      </c>
      <c r="B18" s="62">
        <v>0</v>
      </c>
      <c r="C18" s="63">
        <v>1990.84</v>
      </c>
      <c r="D18" s="63">
        <v>1000</v>
      </c>
      <c r="E18" s="63">
        <v>1000</v>
      </c>
      <c r="F18" s="63">
        <v>0</v>
      </c>
      <c r="G18" s="63">
        <f t="shared" si="4"/>
        <v>1000</v>
      </c>
    </row>
    <row r="19" spans="1:7" x14ac:dyDescent="0.25">
      <c r="A19" s="35" t="s">
        <v>49</v>
      </c>
      <c r="B19" s="69">
        <f>SUM(B20:B23)</f>
        <v>1965020.96</v>
      </c>
      <c r="C19" s="69">
        <f t="shared" ref="C19:G19" si="5">SUM(C20:C23)</f>
        <v>2273918.7599999998</v>
      </c>
      <c r="D19" s="69">
        <f t="shared" si="5"/>
        <v>2702927.5</v>
      </c>
      <c r="E19" s="69">
        <v>2702927.5</v>
      </c>
      <c r="F19" s="69">
        <f t="shared" si="5"/>
        <v>19800.61</v>
      </c>
      <c r="G19" s="69">
        <f t="shared" si="5"/>
        <v>2722728.11</v>
      </c>
    </row>
    <row r="20" spans="1:7" ht="38.25" x14ac:dyDescent="0.25">
      <c r="A20" s="17" t="s">
        <v>82</v>
      </c>
      <c r="B20" s="62">
        <v>7847.49</v>
      </c>
      <c r="C20" s="63">
        <v>8626.98</v>
      </c>
      <c r="D20" s="63">
        <v>350</v>
      </c>
      <c r="E20" s="63">
        <v>350</v>
      </c>
      <c r="F20" s="63">
        <v>102</v>
      </c>
      <c r="G20" s="63">
        <f t="shared" si="4"/>
        <v>452</v>
      </c>
    </row>
    <row r="21" spans="1:7" x14ac:dyDescent="0.25">
      <c r="A21" s="17" t="s">
        <v>249</v>
      </c>
      <c r="B21" s="62">
        <v>0</v>
      </c>
      <c r="C21" s="63">
        <v>0</v>
      </c>
      <c r="D21" s="63">
        <v>1000</v>
      </c>
      <c r="E21" s="63">
        <v>1000</v>
      </c>
      <c r="F21" s="63">
        <v>0</v>
      </c>
      <c r="G21" s="63">
        <f t="shared" si="4"/>
        <v>1000</v>
      </c>
    </row>
    <row r="22" spans="1:7" x14ac:dyDescent="0.25">
      <c r="A22" s="13" t="s">
        <v>83</v>
      </c>
      <c r="B22" s="62">
        <v>1894881.3</v>
      </c>
      <c r="C22" s="63">
        <v>2217366.77</v>
      </c>
      <c r="D22" s="63">
        <v>2656825</v>
      </c>
      <c r="E22" s="63">
        <v>2656825</v>
      </c>
      <c r="F22" s="63">
        <v>0</v>
      </c>
      <c r="G22" s="63">
        <f t="shared" si="4"/>
        <v>2656825</v>
      </c>
    </row>
    <row r="23" spans="1:7" x14ac:dyDescent="0.25">
      <c r="A23" s="13" t="s">
        <v>84</v>
      </c>
      <c r="B23" s="62">
        <v>62292.17</v>
      </c>
      <c r="C23" s="63">
        <v>47925.01</v>
      </c>
      <c r="D23" s="63">
        <v>44752.5</v>
      </c>
      <c r="E23" s="63">
        <v>44752.5</v>
      </c>
      <c r="F23" s="63">
        <v>19698.61</v>
      </c>
      <c r="G23" s="63">
        <f t="shared" si="4"/>
        <v>64451.11</v>
      </c>
    </row>
    <row r="24" spans="1:7" x14ac:dyDescent="0.25">
      <c r="A24" s="65" t="s">
        <v>86</v>
      </c>
      <c r="B24" s="69">
        <f>B25</f>
        <v>265.45</v>
      </c>
      <c r="C24" s="69">
        <f t="shared" ref="C24:G24" si="6">C25</f>
        <v>5176.1899999999996</v>
      </c>
      <c r="D24" s="69">
        <f t="shared" si="6"/>
        <v>5650</v>
      </c>
      <c r="E24" s="69">
        <v>5650</v>
      </c>
      <c r="F24" s="69">
        <f t="shared" si="6"/>
        <v>0</v>
      </c>
      <c r="G24" s="69">
        <f t="shared" si="6"/>
        <v>5650</v>
      </c>
    </row>
    <row r="25" spans="1:7" x14ac:dyDescent="0.25">
      <c r="A25" s="13" t="s">
        <v>88</v>
      </c>
      <c r="B25" s="62">
        <v>265.45</v>
      </c>
      <c r="C25" s="63">
        <v>5176.1899999999996</v>
      </c>
      <c r="D25" s="63">
        <v>5650</v>
      </c>
      <c r="E25" s="63">
        <v>5650</v>
      </c>
      <c r="F25" s="63">
        <v>0</v>
      </c>
      <c r="G25" s="63">
        <f t="shared" si="4"/>
        <v>5650</v>
      </c>
    </row>
    <row r="26" spans="1:7" ht="25.5" x14ac:dyDescent="0.25">
      <c r="A26" s="66" t="s">
        <v>87</v>
      </c>
      <c r="B26" s="69">
        <f>B27</f>
        <v>0</v>
      </c>
      <c r="C26" s="69">
        <f t="shared" ref="C26:G26" si="7">C27</f>
        <v>398.17</v>
      </c>
      <c r="D26" s="69">
        <f t="shared" si="7"/>
        <v>500</v>
      </c>
      <c r="E26" s="69">
        <v>500</v>
      </c>
      <c r="F26" s="69">
        <f t="shared" si="7"/>
        <v>0</v>
      </c>
      <c r="G26" s="69">
        <f t="shared" si="7"/>
        <v>500</v>
      </c>
    </row>
    <row r="27" spans="1:7" ht="25.5" x14ac:dyDescent="0.25">
      <c r="A27" s="17" t="s">
        <v>89</v>
      </c>
      <c r="B27" s="62">
        <v>0</v>
      </c>
      <c r="C27" s="63">
        <v>398.17</v>
      </c>
      <c r="D27" s="63">
        <v>500</v>
      </c>
      <c r="E27" s="63">
        <v>500</v>
      </c>
      <c r="F27" s="63">
        <v>0</v>
      </c>
      <c r="G27" s="63">
        <f t="shared" si="4"/>
        <v>500</v>
      </c>
    </row>
    <row r="30" spans="1:7" ht="15.75" customHeight="1" x14ac:dyDescent="0.25">
      <c r="A30" s="180" t="s">
        <v>47</v>
      </c>
      <c r="B30" s="180"/>
      <c r="C30" s="180"/>
      <c r="D30" s="180"/>
      <c r="E30" s="180"/>
      <c r="F30" s="180"/>
      <c r="G30" s="180"/>
    </row>
    <row r="31" spans="1:7" ht="18" x14ac:dyDescent="0.25">
      <c r="A31" s="4"/>
      <c r="B31" s="4"/>
      <c r="C31" s="4"/>
      <c r="D31" s="4"/>
      <c r="E31" s="4"/>
      <c r="F31" s="5"/>
      <c r="G31" s="5"/>
    </row>
    <row r="32" spans="1:7" x14ac:dyDescent="0.25">
      <c r="A32" s="20" t="s">
        <v>48</v>
      </c>
      <c r="B32" s="19" t="s">
        <v>32</v>
      </c>
      <c r="C32" s="20" t="s">
        <v>33</v>
      </c>
      <c r="D32" s="20" t="s">
        <v>31</v>
      </c>
      <c r="E32" s="20" t="s">
        <v>253</v>
      </c>
      <c r="F32" s="20" t="s">
        <v>252</v>
      </c>
      <c r="G32" s="20" t="s">
        <v>256</v>
      </c>
    </row>
    <row r="33" spans="1:7" x14ac:dyDescent="0.25">
      <c r="A33" s="35" t="s">
        <v>1</v>
      </c>
      <c r="B33" s="61">
        <f>B34+B36+B38+B42+B47+B49</f>
        <v>2204489.1399999997</v>
      </c>
      <c r="C33" s="61">
        <f t="shared" ref="C33:G33" si="8">C34+C36+C38+C42+C47+C49</f>
        <v>2587944.7699999996</v>
      </c>
      <c r="D33" s="61">
        <f t="shared" si="8"/>
        <v>2960521</v>
      </c>
      <c r="E33" s="61">
        <v>2977720</v>
      </c>
      <c r="F33" s="61">
        <f t="shared" si="8"/>
        <v>83035.48000000001</v>
      </c>
      <c r="G33" s="61">
        <f t="shared" si="8"/>
        <v>3060755.48</v>
      </c>
    </row>
    <row r="34" spans="1:7" ht="15.75" customHeight="1" x14ac:dyDescent="0.25">
      <c r="A34" s="24" t="s">
        <v>51</v>
      </c>
      <c r="B34" s="69">
        <f>B35</f>
        <v>26861.11</v>
      </c>
      <c r="C34" s="69">
        <f t="shared" ref="C34:G34" si="9">C35</f>
        <v>109990.2</v>
      </c>
      <c r="D34" s="69">
        <f t="shared" si="9"/>
        <v>96111.5</v>
      </c>
      <c r="E34" s="69">
        <v>97311.5</v>
      </c>
      <c r="F34" s="69">
        <f t="shared" si="9"/>
        <v>63234.87</v>
      </c>
      <c r="G34" s="69">
        <f t="shared" si="9"/>
        <v>160546.37</v>
      </c>
    </row>
    <row r="35" spans="1:7" x14ac:dyDescent="0.25">
      <c r="A35" s="13" t="s">
        <v>78</v>
      </c>
      <c r="B35" s="62">
        <v>26861.11</v>
      </c>
      <c r="C35" s="63">
        <v>109990.2</v>
      </c>
      <c r="D35" s="166">
        <v>96111.5</v>
      </c>
      <c r="E35" s="166">
        <v>97311.5</v>
      </c>
      <c r="F35" s="63">
        <v>63234.87</v>
      </c>
      <c r="G35" s="63">
        <f>E35+F35</f>
        <v>160546.37</v>
      </c>
    </row>
    <row r="36" spans="1:7" x14ac:dyDescent="0.25">
      <c r="A36" s="66" t="s">
        <v>53</v>
      </c>
      <c r="B36" s="69">
        <f>B37</f>
        <v>5125.6499999999996</v>
      </c>
      <c r="C36" s="69">
        <f t="shared" ref="C36:G36" si="10">C37</f>
        <v>4778.01</v>
      </c>
      <c r="D36" s="69">
        <f t="shared" si="10"/>
        <v>5786</v>
      </c>
      <c r="E36" s="69">
        <v>5786</v>
      </c>
      <c r="F36" s="69">
        <f t="shared" si="10"/>
        <v>0</v>
      </c>
      <c r="G36" s="69">
        <f t="shared" si="10"/>
        <v>5786</v>
      </c>
    </row>
    <row r="37" spans="1:7" x14ac:dyDescent="0.25">
      <c r="A37" s="13" t="s">
        <v>85</v>
      </c>
      <c r="B37" s="62">
        <v>5125.6499999999996</v>
      </c>
      <c r="C37" s="63">
        <v>4778.01</v>
      </c>
      <c r="D37" s="63">
        <v>5786</v>
      </c>
      <c r="E37" s="63">
        <v>5786</v>
      </c>
      <c r="F37" s="63">
        <v>0</v>
      </c>
      <c r="G37" s="63">
        <f>E37+F37</f>
        <v>5786</v>
      </c>
    </row>
    <row r="38" spans="1:7" ht="25.5" x14ac:dyDescent="0.25">
      <c r="A38" s="11" t="s">
        <v>50</v>
      </c>
      <c r="B38" s="69">
        <f>SUM(B39:B41)</f>
        <v>210893.34999999998</v>
      </c>
      <c r="C38" s="69">
        <f t="shared" ref="C38:G38" si="11">SUM(C39:C41)</f>
        <v>193683.43999999997</v>
      </c>
      <c r="D38" s="69">
        <f t="shared" si="11"/>
        <v>149546</v>
      </c>
      <c r="E38" s="69">
        <v>165545</v>
      </c>
      <c r="F38" s="69">
        <f t="shared" si="11"/>
        <v>0</v>
      </c>
      <c r="G38" s="69">
        <f t="shared" si="11"/>
        <v>165545</v>
      </c>
    </row>
    <row r="39" spans="1:7" ht="25.5" x14ac:dyDescent="0.25">
      <c r="A39" s="17" t="s">
        <v>79</v>
      </c>
      <c r="B39" s="62">
        <v>80241.23</v>
      </c>
      <c r="C39" s="63">
        <v>76259.59</v>
      </c>
      <c r="D39" s="63">
        <v>65641</v>
      </c>
      <c r="E39" s="63">
        <v>81640</v>
      </c>
      <c r="F39" s="63">
        <v>0</v>
      </c>
      <c r="G39" s="63">
        <f t="shared" ref="G39:G41" si="12">E39+F39</f>
        <v>81640</v>
      </c>
    </row>
    <row r="40" spans="1:7" ht="25.5" x14ac:dyDescent="0.25">
      <c r="A40" s="17" t="s">
        <v>80</v>
      </c>
      <c r="B40" s="62">
        <v>130652.12</v>
      </c>
      <c r="C40" s="63">
        <v>115433.01</v>
      </c>
      <c r="D40" s="63">
        <v>82905</v>
      </c>
      <c r="E40" s="63">
        <v>82905</v>
      </c>
      <c r="F40" s="63">
        <v>0</v>
      </c>
      <c r="G40" s="63">
        <f t="shared" si="12"/>
        <v>82905</v>
      </c>
    </row>
    <row r="41" spans="1:7" ht="25.5" x14ac:dyDescent="0.25">
      <c r="A41" s="17" t="s">
        <v>81</v>
      </c>
      <c r="B41" s="62"/>
      <c r="C41" s="63">
        <v>1990.84</v>
      </c>
      <c r="D41" s="63">
        <v>1000</v>
      </c>
      <c r="E41" s="63">
        <v>1000</v>
      </c>
      <c r="F41" s="63">
        <v>0</v>
      </c>
      <c r="G41" s="63">
        <f t="shared" si="12"/>
        <v>1000</v>
      </c>
    </row>
    <row r="42" spans="1:7" x14ac:dyDescent="0.25">
      <c r="A42" s="35" t="s">
        <v>49</v>
      </c>
      <c r="B42" s="69">
        <f>SUM(B43:B46)</f>
        <v>1961347.2699999998</v>
      </c>
      <c r="C42" s="69">
        <f t="shared" ref="C42:G42" si="13">SUM(C43:C46)</f>
        <v>2273918.7599999998</v>
      </c>
      <c r="D42" s="69">
        <f t="shared" si="13"/>
        <v>2702927.5</v>
      </c>
      <c r="E42" s="69">
        <v>2702927.5</v>
      </c>
      <c r="F42" s="69">
        <f t="shared" si="13"/>
        <v>19800.61</v>
      </c>
      <c r="G42" s="69">
        <f t="shared" si="13"/>
        <v>2722728.11</v>
      </c>
    </row>
    <row r="43" spans="1:7" ht="38.25" x14ac:dyDescent="0.25">
      <c r="A43" s="17" t="s">
        <v>82</v>
      </c>
      <c r="B43" s="62">
        <v>8526.93</v>
      </c>
      <c r="C43" s="63">
        <v>8626.98</v>
      </c>
      <c r="D43" s="63">
        <v>350</v>
      </c>
      <c r="E43" s="63">
        <v>350</v>
      </c>
      <c r="F43" s="63">
        <v>102</v>
      </c>
      <c r="G43" s="63">
        <f t="shared" ref="G43:G46" si="14">E43+F43</f>
        <v>452</v>
      </c>
    </row>
    <row r="44" spans="1:7" x14ac:dyDescent="0.25">
      <c r="A44" s="17" t="s">
        <v>249</v>
      </c>
      <c r="B44" s="62">
        <v>0</v>
      </c>
      <c r="C44" s="63">
        <v>0</v>
      </c>
      <c r="D44" s="63">
        <v>1000</v>
      </c>
      <c r="E44" s="63">
        <v>1000</v>
      </c>
      <c r="F44" s="63">
        <v>0</v>
      </c>
      <c r="G44" s="63">
        <f t="shared" si="14"/>
        <v>1000</v>
      </c>
    </row>
    <row r="45" spans="1:7" x14ac:dyDescent="0.25">
      <c r="A45" s="13" t="s">
        <v>83</v>
      </c>
      <c r="B45" s="62">
        <v>1890528.17</v>
      </c>
      <c r="C45" s="63">
        <v>2217366.77</v>
      </c>
      <c r="D45" s="63">
        <v>2656825</v>
      </c>
      <c r="E45" s="63">
        <v>2656825</v>
      </c>
      <c r="F45" s="63">
        <v>0</v>
      </c>
      <c r="G45" s="63">
        <f t="shared" si="14"/>
        <v>2656825</v>
      </c>
    </row>
    <row r="46" spans="1:7" x14ac:dyDescent="0.25">
      <c r="A46" s="13" t="s">
        <v>84</v>
      </c>
      <c r="B46" s="62">
        <v>62292.17</v>
      </c>
      <c r="C46" s="63">
        <v>47925.01</v>
      </c>
      <c r="D46" s="63">
        <v>44752.5</v>
      </c>
      <c r="E46" s="63">
        <v>44752.5</v>
      </c>
      <c r="F46" s="63">
        <v>19698.61</v>
      </c>
      <c r="G46" s="63">
        <f t="shared" si="14"/>
        <v>64451.11</v>
      </c>
    </row>
    <row r="47" spans="1:7" x14ac:dyDescent="0.25">
      <c r="A47" s="65" t="s">
        <v>86</v>
      </c>
      <c r="B47" s="69">
        <f>B48</f>
        <v>261.76</v>
      </c>
      <c r="C47" s="69">
        <f t="shared" ref="C47:G47" si="15">C48</f>
        <v>5176.1899999999996</v>
      </c>
      <c r="D47" s="69">
        <f t="shared" si="15"/>
        <v>5650</v>
      </c>
      <c r="E47" s="69">
        <v>5650</v>
      </c>
      <c r="F47" s="69">
        <f t="shared" si="15"/>
        <v>0</v>
      </c>
      <c r="G47" s="69">
        <f t="shared" si="15"/>
        <v>5650</v>
      </c>
    </row>
    <row r="48" spans="1:7" x14ac:dyDescent="0.25">
      <c r="A48" s="13" t="s">
        <v>88</v>
      </c>
      <c r="B48" s="62">
        <v>261.76</v>
      </c>
      <c r="C48" s="63">
        <v>5176.1899999999996</v>
      </c>
      <c r="D48" s="63">
        <v>5650</v>
      </c>
      <c r="E48" s="63">
        <v>5650</v>
      </c>
      <c r="F48" s="63">
        <v>0</v>
      </c>
      <c r="G48" s="63">
        <f>E48+F48</f>
        <v>5650</v>
      </c>
    </row>
    <row r="49" spans="1:7" ht="25.5" x14ac:dyDescent="0.25">
      <c r="A49" s="66" t="s">
        <v>87</v>
      </c>
      <c r="B49" s="69">
        <f>B50</f>
        <v>0</v>
      </c>
      <c r="C49" s="69">
        <f t="shared" ref="C49:G49" si="16">C50</f>
        <v>398.17</v>
      </c>
      <c r="D49" s="69">
        <f t="shared" si="16"/>
        <v>500</v>
      </c>
      <c r="E49" s="69">
        <v>500</v>
      </c>
      <c r="F49" s="69">
        <f t="shared" si="16"/>
        <v>0</v>
      </c>
      <c r="G49" s="69">
        <f t="shared" si="16"/>
        <v>500</v>
      </c>
    </row>
    <row r="50" spans="1:7" ht="25.5" x14ac:dyDescent="0.25">
      <c r="A50" s="17" t="s">
        <v>89</v>
      </c>
      <c r="B50" s="62">
        <v>0</v>
      </c>
      <c r="C50" s="63">
        <v>398.17</v>
      </c>
      <c r="D50" s="63">
        <v>500</v>
      </c>
      <c r="E50" s="63">
        <v>500</v>
      </c>
      <c r="F50" s="63">
        <v>0</v>
      </c>
      <c r="G50" s="63">
        <f>E50+F50</f>
        <v>500</v>
      </c>
    </row>
  </sheetData>
  <mergeCells count="5">
    <mergeCell ref="A1:G1"/>
    <mergeCell ref="A3:G3"/>
    <mergeCell ref="A5:G5"/>
    <mergeCell ref="A7:G7"/>
    <mergeCell ref="A30:G30"/>
  </mergeCells>
  <pageMargins left="0.7" right="0.7" top="0.75" bottom="0.75" header="0.3" footer="0.3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5"/>
  <sheetViews>
    <sheetView workbookViewId="0">
      <selection activeCell="F16" sqref="F16"/>
    </sheetView>
  </sheetViews>
  <sheetFormatPr defaultRowHeight="15" x14ac:dyDescent="0.25"/>
  <cols>
    <col min="1" max="1" width="37.7109375" customWidth="1"/>
    <col min="2" max="3" width="25.28515625" hidden="1" customWidth="1"/>
    <col min="4" max="7" width="25.28515625" customWidth="1"/>
  </cols>
  <sheetData>
    <row r="1" spans="1:11" ht="42" customHeight="1" x14ac:dyDescent="0.25">
      <c r="A1" s="180" t="s">
        <v>258</v>
      </c>
      <c r="B1" s="180"/>
      <c r="C1" s="180"/>
      <c r="D1" s="180"/>
      <c r="E1" s="180"/>
      <c r="F1" s="180"/>
      <c r="G1" s="180"/>
      <c r="H1" s="53"/>
      <c r="I1" s="53"/>
      <c r="J1" s="53"/>
      <c r="K1" s="53"/>
    </row>
    <row r="2" spans="1:11" ht="18" customHeight="1" x14ac:dyDescent="0.25">
      <c r="A2" s="4"/>
      <c r="B2" s="4"/>
      <c r="C2" s="4"/>
      <c r="D2" s="4"/>
      <c r="E2" s="4"/>
      <c r="F2" s="4"/>
      <c r="G2" s="4"/>
    </row>
    <row r="3" spans="1:11" ht="15.75" x14ac:dyDescent="0.25">
      <c r="A3" s="180" t="s">
        <v>19</v>
      </c>
      <c r="B3" s="180"/>
      <c r="C3" s="180"/>
      <c r="D3" s="180"/>
      <c r="E3" s="180"/>
      <c r="F3" s="193"/>
      <c r="G3" s="193"/>
    </row>
    <row r="4" spans="1:11" ht="18" x14ac:dyDescent="0.25">
      <c r="A4" s="4"/>
      <c r="B4" s="4"/>
      <c r="C4" s="4"/>
      <c r="D4" s="4"/>
      <c r="E4" s="4"/>
      <c r="F4" s="5"/>
      <c r="G4" s="5"/>
    </row>
    <row r="5" spans="1:11" ht="18" customHeight="1" x14ac:dyDescent="0.25">
      <c r="A5" s="180" t="s">
        <v>4</v>
      </c>
      <c r="B5" s="181"/>
      <c r="C5" s="181"/>
      <c r="D5" s="181"/>
      <c r="E5" s="181"/>
      <c r="F5" s="181"/>
      <c r="G5" s="181"/>
    </row>
    <row r="6" spans="1:11" ht="18" x14ac:dyDescent="0.25">
      <c r="A6" s="4"/>
      <c r="B6" s="4"/>
      <c r="C6" s="4"/>
      <c r="D6" s="4"/>
      <c r="E6" s="4"/>
      <c r="F6" s="5"/>
      <c r="G6" s="5"/>
    </row>
    <row r="7" spans="1:11" ht="15.75" x14ac:dyDescent="0.25">
      <c r="A7" s="180" t="s">
        <v>14</v>
      </c>
      <c r="B7" s="198"/>
      <c r="C7" s="198"/>
      <c r="D7" s="198"/>
      <c r="E7" s="198"/>
      <c r="F7" s="198"/>
      <c r="G7" s="198"/>
    </row>
    <row r="8" spans="1:11" ht="18" x14ac:dyDescent="0.25">
      <c r="A8" s="4"/>
      <c r="B8" s="4"/>
      <c r="C8" s="4"/>
      <c r="D8" s="4"/>
      <c r="E8" s="4"/>
      <c r="F8" s="5"/>
      <c r="G8" s="5"/>
    </row>
    <row r="9" spans="1:11" x14ac:dyDescent="0.25">
      <c r="A9" s="20" t="s">
        <v>48</v>
      </c>
      <c r="B9" s="19" t="s">
        <v>32</v>
      </c>
      <c r="C9" s="20" t="s">
        <v>33</v>
      </c>
      <c r="D9" s="20" t="s">
        <v>31</v>
      </c>
      <c r="E9" s="20" t="s">
        <v>253</v>
      </c>
      <c r="F9" s="20" t="s">
        <v>252</v>
      </c>
      <c r="G9" s="20" t="s">
        <v>256</v>
      </c>
    </row>
    <row r="10" spans="1:11" ht="15.75" customHeight="1" x14ac:dyDescent="0.25">
      <c r="A10" s="11" t="s">
        <v>15</v>
      </c>
      <c r="B10" s="69">
        <f>B11</f>
        <v>2204489.14</v>
      </c>
      <c r="C10" s="69">
        <f t="shared" ref="C10:G10" si="0">C11</f>
        <v>2587944.7699999996</v>
      </c>
      <c r="D10" s="69">
        <f t="shared" si="0"/>
        <v>2960521</v>
      </c>
      <c r="E10" s="69">
        <v>2977720</v>
      </c>
      <c r="F10" s="69">
        <f t="shared" si="0"/>
        <v>83035.48</v>
      </c>
      <c r="G10" s="69">
        <f t="shared" si="0"/>
        <v>3060755.48</v>
      </c>
    </row>
    <row r="11" spans="1:11" ht="15.75" customHeight="1" x14ac:dyDescent="0.25">
      <c r="A11" s="11" t="s">
        <v>90</v>
      </c>
      <c r="B11" s="69">
        <f>SUM(B12:B15)</f>
        <v>2204489.14</v>
      </c>
      <c r="C11" s="69">
        <f t="shared" ref="C11:G11" si="1">SUM(C12:C15)</f>
        <v>2587944.7699999996</v>
      </c>
      <c r="D11" s="69">
        <f t="shared" si="1"/>
        <v>2960521</v>
      </c>
      <c r="E11" s="69">
        <v>2977720</v>
      </c>
      <c r="F11" s="69">
        <f t="shared" si="1"/>
        <v>83035.48</v>
      </c>
      <c r="G11" s="69">
        <f t="shared" si="1"/>
        <v>3060755.48</v>
      </c>
    </row>
    <row r="12" spans="1:11" x14ac:dyDescent="0.25">
      <c r="A12" s="17" t="s">
        <v>91</v>
      </c>
      <c r="B12" s="62">
        <v>1943780.13</v>
      </c>
      <c r="C12" s="62">
        <v>2353086.0499999998</v>
      </c>
      <c r="D12" s="63">
        <v>2430127</v>
      </c>
      <c r="E12" s="63">
        <v>2447326</v>
      </c>
      <c r="F12" s="63">
        <v>51807.75</v>
      </c>
      <c r="G12" s="63">
        <f>E12+F12</f>
        <v>2499133.75</v>
      </c>
    </row>
    <row r="13" spans="1:11" x14ac:dyDescent="0.25">
      <c r="A13" s="17" t="s">
        <v>92</v>
      </c>
      <c r="B13" s="62">
        <v>15071.06</v>
      </c>
      <c r="C13" s="62">
        <v>14599.51</v>
      </c>
      <c r="D13" s="161">
        <v>193000</v>
      </c>
      <c r="E13" s="161">
        <v>193000</v>
      </c>
      <c r="F13" s="63">
        <v>0</v>
      </c>
      <c r="G13" s="63">
        <f t="shared" ref="G13:G15" si="2">E13+F13</f>
        <v>193000</v>
      </c>
    </row>
    <row r="14" spans="1:11" x14ac:dyDescent="0.25">
      <c r="A14" s="17" t="s">
        <v>93</v>
      </c>
      <c r="B14" s="62">
        <v>0</v>
      </c>
      <c r="C14" s="62">
        <v>1194.5</v>
      </c>
      <c r="D14" s="63">
        <v>1186</v>
      </c>
      <c r="E14" s="63">
        <v>1186</v>
      </c>
      <c r="F14" s="63">
        <v>0</v>
      </c>
      <c r="G14" s="63">
        <f t="shared" si="2"/>
        <v>1186</v>
      </c>
    </row>
    <row r="15" spans="1:11" ht="25.5" x14ac:dyDescent="0.25">
      <c r="A15" s="18" t="s">
        <v>94</v>
      </c>
      <c r="B15" s="62">
        <v>245637.95</v>
      </c>
      <c r="C15" s="62">
        <v>219064.71</v>
      </c>
      <c r="D15" s="63">
        <v>336208</v>
      </c>
      <c r="E15" s="63">
        <v>336208</v>
      </c>
      <c r="F15" s="63">
        <v>31227.73</v>
      </c>
      <c r="G15" s="63">
        <f t="shared" si="2"/>
        <v>367435.73</v>
      </c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5" width="25.28515625" hidden="1" customWidth="1"/>
    <col min="6" max="8" width="25.28515625" customWidth="1"/>
  </cols>
  <sheetData>
    <row r="1" spans="1:10" ht="42" customHeight="1" x14ac:dyDescent="0.25">
      <c r="A1" s="180" t="s">
        <v>258</v>
      </c>
      <c r="B1" s="180"/>
      <c r="C1" s="180"/>
      <c r="D1" s="180"/>
      <c r="E1" s="180"/>
      <c r="F1" s="180"/>
      <c r="G1" s="180"/>
      <c r="H1" s="180"/>
      <c r="I1" s="53"/>
      <c r="J1" s="53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80" t="s">
        <v>19</v>
      </c>
      <c r="B3" s="180"/>
      <c r="C3" s="180"/>
      <c r="D3" s="180"/>
      <c r="E3" s="180"/>
      <c r="F3" s="180"/>
      <c r="G3" s="180"/>
      <c r="H3" s="180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80" t="s">
        <v>55</v>
      </c>
      <c r="B5" s="180"/>
      <c r="C5" s="180"/>
      <c r="D5" s="180"/>
      <c r="E5" s="180"/>
      <c r="F5" s="180"/>
      <c r="G5" s="180"/>
      <c r="H5" s="180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x14ac:dyDescent="0.25">
      <c r="A7" s="20" t="s">
        <v>5</v>
      </c>
      <c r="B7" s="19" t="s">
        <v>6</v>
      </c>
      <c r="C7" s="19" t="s">
        <v>30</v>
      </c>
      <c r="D7" s="19" t="s">
        <v>32</v>
      </c>
      <c r="E7" s="20" t="s">
        <v>33</v>
      </c>
      <c r="F7" s="20" t="s">
        <v>31</v>
      </c>
      <c r="G7" s="20" t="s">
        <v>252</v>
      </c>
      <c r="H7" s="20" t="s">
        <v>253</v>
      </c>
    </row>
    <row r="8" spans="1:10" x14ac:dyDescent="0.25">
      <c r="A8" s="33"/>
      <c r="B8" s="34"/>
      <c r="C8" s="32" t="s">
        <v>57</v>
      </c>
      <c r="D8" s="34"/>
      <c r="E8" s="33"/>
      <c r="F8" s="33"/>
      <c r="G8" s="33"/>
      <c r="H8" s="33"/>
    </row>
    <row r="9" spans="1:10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10" x14ac:dyDescent="0.25">
      <c r="A10" s="11"/>
      <c r="B10" s="15">
        <v>84</v>
      </c>
      <c r="C10" s="15" t="s">
        <v>22</v>
      </c>
      <c r="D10" s="8"/>
      <c r="E10" s="9"/>
      <c r="F10" s="9"/>
      <c r="G10" s="9"/>
      <c r="H10" s="9"/>
    </row>
    <row r="11" spans="1:10" x14ac:dyDescent="0.25">
      <c r="A11" s="11"/>
      <c r="B11" s="15"/>
      <c r="C11" s="36"/>
      <c r="D11" s="8"/>
      <c r="E11" s="9"/>
      <c r="F11" s="9"/>
      <c r="G11" s="9"/>
      <c r="H11" s="9"/>
    </row>
    <row r="12" spans="1:10" x14ac:dyDescent="0.25">
      <c r="A12" s="11"/>
      <c r="B12" s="15"/>
      <c r="C12" s="32" t="s">
        <v>60</v>
      </c>
      <c r="D12" s="8"/>
      <c r="E12" s="9"/>
      <c r="F12" s="9"/>
      <c r="G12" s="9"/>
      <c r="H12" s="9"/>
    </row>
    <row r="13" spans="1:10" ht="25.5" x14ac:dyDescent="0.25">
      <c r="A13" s="14">
        <v>5</v>
      </c>
      <c r="B13" s="14"/>
      <c r="C13" s="24" t="s">
        <v>17</v>
      </c>
      <c r="D13" s="8"/>
      <c r="E13" s="9"/>
      <c r="F13" s="9"/>
      <c r="G13" s="9"/>
      <c r="H13" s="9"/>
    </row>
    <row r="14" spans="1:10" ht="25.5" x14ac:dyDescent="0.25">
      <c r="A14" s="15"/>
      <c r="B14" s="15">
        <v>54</v>
      </c>
      <c r="C14" s="25" t="s">
        <v>23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sqref="A1:F1"/>
    </sheetView>
  </sheetViews>
  <sheetFormatPr defaultRowHeight="15" x14ac:dyDescent="0.25"/>
  <cols>
    <col min="1" max="1" width="25.28515625" customWidth="1"/>
    <col min="2" max="3" width="25.28515625" hidden="1" customWidth="1"/>
    <col min="4" max="6" width="25.28515625" customWidth="1"/>
  </cols>
  <sheetData>
    <row r="1" spans="1:10" ht="42" customHeight="1" x14ac:dyDescent="0.25">
      <c r="A1" s="180" t="s">
        <v>258</v>
      </c>
      <c r="B1" s="180"/>
      <c r="C1" s="180"/>
      <c r="D1" s="180"/>
      <c r="E1" s="180"/>
      <c r="F1" s="180"/>
      <c r="G1" s="53"/>
      <c r="H1" s="53"/>
      <c r="I1" s="53"/>
      <c r="J1" s="53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180" t="s">
        <v>19</v>
      </c>
      <c r="B3" s="180"/>
      <c r="C3" s="180"/>
      <c r="D3" s="180"/>
      <c r="E3" s="180"/>
      <c r="F3" s="180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80" t="s">
        <v>56</v>
      </c>
      <c r="B5" s="180"/>
      <c r="C5" s="180"/>
      <c r="D5" s="180"/>
      <c r="E5" s="180"/>
      <c r="F5" s="180"/>
    </row>
    <row r="6" spans="1:10" ht="18" x14ac:dyDescent="0.25">
      <c r="A6" s="4"/>
      <c r="B6" s="4"/>
      <c r="C6" s="4"/>
      <c r="D6" s="4"/>
      <c r="E6" s="5"/>
      <c r="F6" s="5"/>
    </row>
    <row r="7" spans="1:10" x14ac:dyDescent="0.25">
      <c r="A7" s="19" t="s">
        <v>48</v>
      </c>
      <c r="B7" s="19" t="s">
        <v>32</v>
      </c>
      <c r="C7" s="20" t="s">
        <v>33</v>
      </c>
      <c r="D7" s="20" t="s">
        <v>31</v>
      </c>
      <c r="E7" s="20" t="s">
        <v>252</v>
      </c>
      <c r="F7" s="20" t="s">
        <v>253</v>
      </c>
    </row>
    <row r="8" spans="1:10" x14ac:dyDescent="0.25">
      <c r="A8" s="11" t="s">
        <v>57</v>
      </c>
      <c r="B8" s="8"/>
      <c r="C8" s="9"/>
      <c r="D8" s="9"/>
      <c r="E8" s="9"/>
      <c r="F8" s="9"/>
    </row>
    <row r="9" spans="1:10" ht="25.5" x14ac:dyDescent="0.25">
      <c r="A9" s="11" t="s">
        <v>58</v>
      </c>
      <c r="B9" s="8"/>
      <c r="C9" s="9"/>
      <c r="D9" s="9"/>
      <c r="E9" s="9"/>
      <c r="F9" s="9"/>
    </row>
    <row r="10" spans="1:10" ht="25.5" x14ac:dyDescent="0.25">
      <c r="A10" s="17" t="s">
        <v>59</v>
      </c>
      <c r="B10" s="8"/>
      <c r="C10" s="9"/>
      <c r="D10" s="9"/>
      <c r="E10" s="9"/>
      <c r="F10" s="9"/>
    </row>
    <row r="11" spans="1:10" x14ac:dyDescent="0.25">
      <c r="A11" s="17"/>
      <c r="B11" s="8"/>
      <c r="C11" s="9"/>
      <c r="D11" s="9"/>
      <c r="E11" s="9"/>
      <c r="F11" s="9"/>
    </row>
    <row r="12" spans="1:10" x14ac:dyDescent="0.25">
      <c r="A12" s="11" t="s">
        <v>60</v>
      </c>
      <c r="B12" s="8"/>
      <c r="C12" s="9"/>
      <c r="D12" s="9"/>
      <c r="E12" s="9"/>
      <c r="F12" s="9"/>
    </row>
    <row r="13" spans="1:10" x14ac:dyDescent="0.25">
      <c r="A13" s="24" t="s">
        <v>51</v>
      </c>
      <c r="B13" s="8"/>
      <c r="C13" s="9"/>
      <c r="D13" s="9"/>
      <c r="E13" s="9"/>
      <c r="F13" s="9"/>
    </row>
    <row r="14" spans="1:10" x14ac:dyDescent="0.25">
      <c r="A14" s="13" t="s">
        <v>52</v>
      </c>
      <c r="B14" s="8"/>
      <c r="C14" s="9"/>
      <c r="D14" s="9"/>
      <c r="E14" s="9"/>
      <c r="F14" s="10"/>
    </row>
    <row r="15" spans="1:10" x14ac:dyDescent="0.25">
      <c r="A15" s="24" t="s">
        <v>53</v>
      </c>
      <c r="B15" s="8"/>
      <c r="C15" s="9"/>
      <c r="D15" s="9"/>
      <c r="E15" s="9"/>
      <c r="F15" s="10"/>
    </row>
    <row r="16" spans="1:10" x14ac:dyDescent="0.25">
      <c r="A16" s="13" t="s">
        <v>54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83"/>
  <sheetViews>
    <sheetView workbookViewId="0">
      <selection activeCell="A581" sqref="A581:A582"/>
    </sheetView>
  </sheetViews>
  <sheetFormatPr defaultRowHeight="15" x14ac:dyDescent="0.25"/>
  <cols>
    <col min="1" max="1" width="25.28515625" customWidth="1"/>
    <col min="2" max="2" width="30" customWidth="1"/>
    <col min="3" max="4" width="19.7109375" hidden="1" customWidth="1"/>
    <col min="5" max="8" width="19.7109375" customWidth="1"/>
  </cols>
  <sheetData>
    <row r="1" spans="1:8" ht="42" customHeight="1" x14ac:dyDescent="0.25">
      <c r="A1" s="199" t="s">
        <v>257</v>
      </c>
      <c r="B1" s="199"/>
      <c r="C1" s="199"/>
      <c r="D1" s="199"/>
      <c r="E1" s="199"/>
      <c r="F1" s="199"/>
      <c r="G1" s="199"/>
      <c r="H1" s="199"/>
    </row>
    <row r="2" spans="1:8" ht="18" x14ac:dyDescent="0.25">
      <c r="A2" s="70"/>
      <c r="B2" s="70"/>
      <c r="C2" s="70"/>
      <c r="D2" s="70"/>
      <c r="E2" s="70"/>
      <c r="F2" s="70"/>
      <c r="G2" s="71"/>
      <c r="H2" s="71"/>
    </row>
    <row r="3" spans="1:8" ht="18" customHeight="1" x14ac:dyDescent="0.25">
      <c r="A3" s="199" t="s">
        <v>18</v>
      </c>
      <c r="B3" s="199"/>
      <c r="C3" s="199"/>
      <c r="D3" s="199"/>
      <c r="E3" s="199"/>
      <c r="F3" s="199"/>
      <c r="G3" s="199"/>
      <c r="H3" s="199"/>
    </row>
    <row r="4" spans="1:8" ht="18" x14ac:dyDescent="0.25">
      <c r="A4" s="70"/>
      <c r="B4" s="70"/>
      <c r="C4" s="70"/>
      <c r="D4" s="70"/>
      <c r="E4" s="70"/>
      <c r="F4" s="70"/>
      <c r="G4" s="71"/>
      <c r="H4" s="71"/>
    </row>
    <row r="5" spans="1:8" x14ac:dyDescent="0.25">
      <c r="A5" s="72" t="s">
        <v>20</v>
      </c>
      <c r="B5" s="73" t="s">
        <v>30</v>
      </c>
      <c r="C5" s="19" t="s">
        <v>32</v>
      </c>
      <c r="D5" s="20" t="s">
        <v>33</v>
      </c>
      <c r="E5" s="20" t="s">
        <v>31</v>
      </c>
      <c r="F5" s="20" t="s">
        <v>253</v>
      </c>
      <c r="G5" s="20" t="s">
        <v>252</v>
      </c>
      <c r="H5" s="20" t="s">
        <v>256</v>
      </c>
    </row>
    <row r="6" spans="1:8" x14ac:dyDescent="0.25">
      <c r="A6" s="74"/>
      <c r="B6" s="75"/>
      <c r="C6" s="75"/>
      <c r="D6" s="75"/>
      <c r="E6" s="75"/>
      <c r="F6" s="75"/>
      <c r="G6" s="75"/>
      <c r="H6" s="75"/>
    </row>
    <row r="7" spans="1:8" x14ac:dyDescent="0.25">
      <c r="A7" s="76" t="s">
        <v>212</v>
      </c>
      <c r="B7" s="77" t="s">
        <v>95</v>
      </c>
      <c r="C7" s="78">
        <f t="shared" ref="C7:H14" si="0">C8</f>
        <v>8526.93</v>
      </c>
      <c r="D7" s="78">
        <f t="shared" si="0"/>
        <v>8626.98</v>
      </c>
      <c r="E7" s="78">
        <f t="shared" si="0"/>
        <v>350</v>
      </c>
      <c r="F7" s="78">
        <v>350</v>
      </c>
      <c r="G7" s="78">
        <f t="shared" si="0"/>
        <v>102</v>
      </c>
      <c r="H7" s="78">
        <f t="shared" si="0"/>
        <v>452</v>
      </c>
    </row>
    <row r="8" spans="1:8" x14ac:dyDescent="0.25">
      <c r="A8" s="79" t="s">
        <v>213</v>
      </c>
      <c r="B8" s="80" t="s">
        <v>96</v>
      </c>
      <c r="C8" s="81">
        <f t="shared" si="0"/>
        <v>8526.93</v>
      </c>
      <c r="D8" s="81">
        <f t="shared" si="0"/>
        <v>8626.98</v>
      </c>
      <c r="E8" s="81">
        <f t="shared" si="0"/>
        <v>350</v>
      </c>
      <c r="F8" s="81">
        <v>350</v>
      </c>
      <c r="G8" s="81">
        <f t="shared" si="0"/>
        <v>102</v>
      </c>
      <c r="H8" s="81">
        <f t="shared" si="0"/>
        <v>452</v>
      </c>
    </row>
    <row r="9" spans="1:8" ht="25.5" x14ac:dyDescent="0.25">
      <c r="A9" s="82" t="s">
        <v>97</v>
      </c>
      <c r="B9" s="83" t="s">
        <v>98</v>
      </c>
      <c r="C9" s="84">
        <f t="shared" si="0"/>
        <v>8526.93</v>
      </c>
      <c r="D9" s="84">
        <f t="shared" si="0"/>
        <v>8626.98</v>
      </c>
      <c r="E9" s="84">
        <f t="shared" si="0"/>
        <v>350</v>
      </c>
      <c r="F9" s="84">
        <v>350</v>
      </c>
      <c r="G9" s="84">
        <f t="shared" si="0"/>
        <v>102</v>
      </c>
      <c r="H9" s="84">
        <f t="shared" si="0"/>
        <v>452</v>
      </c>
    </row>
    <row r="10" spans="1:8" ht="38.25" x14ac:dyDescent="0.25">
      <c r="A10" s="85" t="s">
        <v>99</v>
      </c>
      <c r="B10" s="86" t="s">
        <v>100</v>
      </c>
      <c r="C10" s="87">
        <f t="shared" si="0"/>
        <v>8526.93</v>
      </c>
      <c r="D10" s="87">
        <f t="shared" si="0"/>
        <v>8626.98</v>
      </c>
      <c r="E10" s="87">
        <f t="shared" si="0"/>
        <v>350</v>
      </c>
      <c r="F10" s="87">
        <v>350</v>
      </c>
      <c r="G10" s="87">
        <f t="shared" si="0"/>
        <v>102</v>
      </c>
      <c r="H10" s="87">
        <f t="shared" si="0"/>
        <v>452</v>
      </c>
    </row>
    <row r="11" spans="1:8" x14ac:dyDescent="0.25">
      <c r="A11" s="88" t="s">
        <v>101</v>
      </c>
      <c r="B11" s="89" t="s">
        <v>102</v>
      </c>
      <c r="C11" s="90">
        <f t="shared" si="0"/>
        <v>8526.93</v>
      </c>
      <c r="D11" s="90">
        <f t="shared" si="0"/>
        <v>8626.98</v>
      </c>
      <c r="E11" s="90">
        <f t="shared" si="0"/>
        <v>350</v>
      </c>
      <c r="F11" s="90">
        <v>350</v>
      </c>
      <c r="G11" s="90">
        <f t="shared" si="0"/>
        <v>102</v>
      </c>
      <c r="H11" s="90">
        <f t="shared" si="0"/>
        <v>452</v>
      </c>
    </row>
    <row r="12" spans="1:8" x14ac:dyDescent="0.25">
      <c r="A12" s="91">
        <v>3</v>
      </c>
      <c r="B12" s="92" t="s">
        <v>103</v>
      </c>
      <c r="C12" s="93">
        <f t="shared" si="0"/>
        <v>8526.93</v>
      </c>
      <c r="D12" s="93">
        <f t="shared" si="0"/>
        <v>8626.98</v>
      </c>
      <c r="E12" s="93">
        <f t="shared" si="0"/>
        <v>350</v>
      </c>
      <c r="F12" s="93">
        <v>350</v>
      </c>
      <c r="G12" s="93">
        <f t="shared" si="0"/>
        <v>102</v>
      </c>
      <c r="H12" s="93">
        <f t="shared" si="0"/>
        <v>452</v>
      </c>
    </row>
    <row r="13" spans="1:8" ht="14.25" customHeight="1" x14ac:dyDescent="0.25">
      <c r="A13" s="94">
        <v>32</v>
      </c>
      <c r="B13" s="95" t="s">
        <v>21</v>
      </c>
      <c r="C13" s="96">
        <f t="shared" si="0"/>
        <v>8526.93</v>
      </c>
      <c r="D13" s="96">
        <f t="shared" si="0"/>
        <v>8626.98</v>
      </c>
      <c r="E13" s="96">
        <f t="shared" si="0"/>
        <v>350</v>
      </c>
      <c r="F13" s="96">
        <v>350</v>
      </c>
      <c r="G13" s="96">
        <f t="shared" si="0"/>
        <v>102</v>
      </c>
      <c r="H13" s="96">
        <f t="shared" si="0"/>
        <v>452</v>
      </c>
    </row>
    <row r="14" spans="1:8" ht="15" hidden="1" customHeight="1" x14ac:dyDescent="0.25">
      <c r="A14" s="97">
        <v>322</v>
      </c>
      <c r="B14" s="98" t="s">
        <v>104</v>
      </c>
      <c r="C14" s="99">
        <f t="shared" si="0"/>
        <v>8526.93</v>
      </c>
      <c r="D14" s="99">
        <f t="shared" si="0"/>
        <v>8626.98</v>
      </c>
      <c r="E14" s="99">
        <f t="shared" si="0"/>
        <v>350</v>
      </c>
      <c r="F14" s="99">
        <v>350</v>
      </c>
      <c r="G14" s="99">
        <f t="shared" si="0"/>
        <v>102</v>
      </c>
      <c r="H14" s="99">
        <f t="shared" si="0"/>
        <v>452</v>
      </c>
    </row>
    <row r="15" spans="1:8" hidden="1" x14ac:dyDescent="0.25">
      <c r="A15" s="100">
        <v>3222</v>
      </c>
      <c r="B15" s="101" t="s">
        <v>105</v>
      </c>
      <c r="C15" s="102">
        <v>8526.93</v>
      </c>
      <c r="D15" s="103">
        <v>8626.98</v>
      </c>
      <c r="E15" s="103">
        <v>350</v>
      </c>
      <c r="F15" s="103">
        <v>350</v>
      </c>
      <c r="G15" s="103">
        <v>102</v>
      </c>
      <c r="H15" s="103">
        <f>E15+G15</f>
        <v>452</v>
      </c>
    </row>
    <row r="16" spans="1:8" x14ac:dyDescent="0.25">
      <c r="A16" s="105" t="s">
        <v>106</v>
      </c>
      <c r="B16" s="77" t="s">
        <v>107</v>
      </c>
      <c r="C16" s="106">
        <f t="shared" ref="C16:H16" si="1">C17+C25</f>
        <v>80241.22</v>
      </c>
      <c r="D16" s="106">
        <f t="shared" si="1"/>
        <v>175801.59</v>
      </c>
      <c r="E16" s="106">
        <f t="shared" si="1"/>
        <v>145641</v>
      </c>
      <c r="F16" s="106">
        <v>161240</v>
      </c>
      <c r="G16" s="106">
        <f t="shared" si="1"/>
        <v>13087</v>
      </c>
      <c r="H16" s="106">
        <f t="shared" si="1"/>
        <v>174327</v>
      </c>
    </row>
    <row r="17" spans="1:8" ht="15" customHeight="1" x14ac:dyDescent="0.25">
      <c r="A17" s="79" t="s">
        <v>214</v>
      </c>
      <c r="B17" s="79" t="s">
        <v>108</v>
      </c>
      <c r="C17" s="107">
        <f t="shared" ref="C17:H23" si="2">C18</f>
        <v>0</v>
      </c>
      <c r="D17" s="107">
        <f t="shared" si="2"/>
        <v>99542</v>
      </c>
      <c r="E17" s="107">
        <f t="shared" si="2"/>
        <v>80000</v>
      </c>
      <c r="F17" s="107">
        <v>80000</v>
      </c>
      <c r="G17" s="107">
        <f t="shared" si="2"/>
        <v>2000</v>
      </c>
      <c r="H17" s="107">
        <f t="shared" si="2"/>
        <v>82000</v>
      </c>
    </row>
    <row r="18" spans="1:8" ht="26.25" x14ac:dyDescent="0.25">
      <c r="A18" s="108" t="s">
        <v>97</v>
      </c>
      <c r="B18" s="109" t="s">
        <v>109</v>
      </c>
      <c r="C18" s="84">
        <f t="shared" si="2"/>
        <v>0</v>
      </c>
      <c r="D18" s="84">
        <f t="shared" si="2"/>
        <v>99542</v>
      </c>
      <c r="E18" s="84">
        <f t="shared" si="2"/>
        <v>80000</v>
      </c>
      <c r="F18" s="84">
        <v>80000</v>
      </c>
      <c r="G18" s="84">
        <f t="shared" si="2"/>
        <v>2000</v>
      </c>
      <c r="H18" s="84">
        <f t="shared" si="2"/>
        <v>82000</v>
      </c>
    </row>
    <row r="19" spans="1:8" x14ac:dyDescent="0.25">
      <c r="A19" s="110" t="s">
        <v>113</v>
      </c>
      <c r="B19" s="111" t="s">
        <v>114</v>
      </c>
      <c r="C19" s="87">
        <f t="shared" si="2"/>
        <v>0</v>
      </c>
      <c r="D19" s="87">
        <f t="shared" si="2"/>
        <v>99542</v>
      </c>
      <c r="E19" s="87">
        <f t="shared" si="2"/>
        <v>80000</v>
      </c>
      <c r="F19" s="87">
        <v>80000</v>
      </c>
      <c r="G19" s="87">
        <f t="shared" si="2"/>
        <v>2000</v>
      </c>
      <c r="H19" s="87">
        <f t="shared" si="2"/>
        <v>82000</v>
      </c>
    </row>
    <row r="20" spans="1:8" x14ac:dyDescent="0.25">
      <c r="A20" s="112" t="s">
        <v>110</v>
      </c>
      <c r="B20" s="113" t="s">
        <v>111</v>
      </c>
      <c r="C20" s="90">
        <f t="shared" si="2"/>
        <v>0</v>
      </c>
      <c r="D20" s="90">
        <f t="shared" si="2"/>
        <v>99542</v>
      </c>
      <c r="E20" s="90">
        <f t="shared" si="2"/>
        <v>80000</v>
      </c>
      <c r="F20" s="90">
        <v>80000</v>
      </c>
      <c r="G20" s="90">
        <f t="shared" si="2"/>
        <v>2000</v>
      </c>
      <c r="H20" s="90">
        <f t="shared" si="2"/>
        <v>82000</v>
      </c>
    </row>
    <row r="21" spans="1:8" ht="26.25" x14ac:dyDescent="0.25">
      <c r="A21" s="114">
        <v>4</v>
      </c>
      <c r="B21" s="115" t="s">
        <v>12</v>
      </c>
      <c r="C21" s="93">
        <f t="shared" si="2"/>
        <v>0</v>
      </c>
      <c r="D21" s="93">
        <f t="shared" si="2"/>
        <v>99542</v>
      </c>
      <c r="E21" s="93">
        <f t="shared" si="2"/>
        <v>80000</v>
      </c>
      <c r="F21" s="93">
        <v>80000</v>
      </c>
      <c r="G21" s="93">
        <f t="shared" si="2"/>
        <v>2000</v>
      </c>
      <c r="H21" s="93">
        <f t="shared" si="2"/>
        <v>82000</v>
      </c>
    </row>
    <row r="22" spans="1:8" ht="26.25" x14ac:dyDescent="0.25">
      <c r="A22" s="116">
        <v>45</v>
      </c>
      <c r="B22" s="117" t="s">
        <v>77</v>
      </c>
      <c r="C22" s="96">
        <f t="shared" si="2"/>
        <v>0</v>
      </c>
      <c r="D22" s="96">
        <f t="shared" si="2"/>
        <v>99542</v>
      </c>
      <c r="E22" s="96">
        <f t="shared" si="2"/>
        <v>80000</v>
      </c>
      <c r="F22" s="96">
        <v>80000</v>
      </c>
      <c r="G22" s="96">
        <f t="shared" si="2"/>
        <v>2000</v>
      </c>
      <c r="H22" s="96">
        <f t="shared" si="2"/>
        <v>82000</v>
      </c>
    </row>
    <row r="23" spans="1:8" ht="26.25" hidden="1" x14ac:dyDescent="0.25">
      <c r="A23" s="118">
        <v>451</v>
      </c>
      <c r="B23" s="119" t="s">
        <v>112</v>
      </c>
      <c r="C23" s="99">
        <f t="shared" si="2"/>
        <v>0</v>
      </c>
      <c r="D23" s="99">
        <f t="shared" si="2"/>
        <v>99542</v>
      </c>
      <c r="E23" s="99">
        <f t="shared" si="2"/>
        <v>80000</v>
      </c>
      <c r="F23" s="99">
        <v>80000</v>
      </c>
      <c r="G23" s="99">
        <f t="shared" si="2"/>
        <v>2000</v>
      </c>
      <c r="H23" s="99">
        <f t="shared" si="2"/>
        <v>82000</v>
      </c>
    </row>
    <row r="24" spans="1:8" ht="26.25" hidden="1" x14ac:dyDescent="0.25">
      <c r="A24" s="100">
        <v>4511</v>
      </c>
      <c r="B24" s="101" t="s">
        <v>112</v>
      </c>
      <c r="C24" s="102">
        <v>0</v>
      </c>
      <c r="D24" s="103">
        <v>99542</v>
      </c>
      <c r="E24" s="162">
        <v>80000</v>
      </c>
      <c r="F24" s="162">
        <v>80000</v>
      </c>
      <c r="G24" s="103">
        <v>2000</v>
      </c>
      <c r="H24" s="103">
        <f>E24+G24</f>
        <v>82000</v>
      </c>
    </row>
    <row r="25" spans="1:8" ht="26.25" x14ac:dyDescent="0.25">
      <c r="A25" s="120" t="s">
        <v>215</v>
      </c>
      <c r="B25" s="120" t="s">
        <v>115</v>
      </c>
      <c r="C25" s="107">
        <f t="shared" ref="C25:H25" si="3">C26</f>
        <v>80241.22</v>
      </c>
      <c r="D25" s="107">
        <f t="shared" si="3"/>
        <v>76259.59</v>
      </c>
      <c r="E25" s="107">
        <f t="shared" si="3"/>
        <v>65641</v>
      </c>
      <c r="F25" s="107">
        <v>81240</v>
      </c>
      <c r="G25" s="107">
        <f t="shared" si="3"/>
        <v>11087</v>
      </c>
      <c r="H25" s="107">
        <f t="shared" si="3"/>
        <v>92327</v>
      </c>
    </row>
    <row r="26" spans="1:8" ht="39" x14ac:dyDescent="0.25">
      <c r="A26" s="108" t="s">
        <v>97</v>
      </c>
      <c r="B26" s="109" t="s">
        <v>116</v>
      </c>
      <c r="C26" s="84">
        <f>C33+C64</f>
        <v>80241.22</v>
      </c>
      <c r="D26" s="84">
        <v>76259.59</v>
      </c>
      <c r="E26" s="84">
        <f>E27+E33+E64</f>
        <v>65641</v>
      </c>
      <c r="F26" s="84">
        <f t="shared" ref="F26:H26" si="4">F27+F33+F64</f>
        <v>81240</v>
      </c>
      <c r="G26" s="84">
        <f t="shared" si="4"/>
        <v>11087</v>
      </c>
      <c r="H26" s="84">
        <f t="shared" si="4"/>
        <v>92327</v>
      </c>
    </row>
    <row r="27" spans="1:8" x14ac:dyDescent="0.25">
      <c r="A27" s="167" t="s">
        <v>259</v>
      </c>
      <c r="B27" s="168" t="s">
        <v>260</v>
      </c>
      <c r="C27" s="169"/>
      <c r="D27" s="169"/>
      <c r="E27" s="169">
        <f>E28</f>
        <v>0</v>
      </c>
      <c r="F27" s="169">
        <f>F29</f>
        <v>0</v>
      </c>
      <c r="G27" s="169">
        <f>G29</f>
        <v>11087</v>
      </c>
      <c r="H27" s="169">
        <f>H29</f>
        <v>11087</v>
      </c>
    </row>
    <row r="28" spans="1:8" x14ac:dyDescent="0.25">
      <c r="A28" s="112" t="s">
        <v>110</v>
      </c>
      <c r="B28" s="113" t="s">
        <v>111</v>
      </c>
      <c r="C28" s="169"/>
      <c r="D28" s="169"/>
      <c r="E28" s="175">
        <f>E29</f>
        <v>0</v>
      </c>
      <c r="F28" s="175">
        <f t="shared" ref="F28:H28" si="5">F29</f>
        <v>0</v>
      </c>
      <c r="G28" s="175">
        <f t="shared" si="5"/>
        <v>11087</v>
      </c>
      <c r="H28" s="175">
        <f t="shared" si="5"/>
        <v>11087</v>
      </c>
    </row>
    <row r="29" spans="1:8" x14ac:dyDescent="0.25">
      <c r="A29" s="114">
        <v>3</v>
      </c>
      <c r="B29" s="122" t="s">
        <v>103</v>
      </c>
      <c r="C29" s="170"/>
      <c r="D29" s="170"/>
      <c r="E29" s="170">
        <f>E30</f>
        <v>0</v>
      </c>
      <c r="F29" s="170">
        <f t="shared" ref="F29:H31" si="6">F30</f>
        <v>0</v>
      </c>
      <c r="G29" s="170">
        <f t="shared" si="6"/>
        <v>11087</v>
      </c>
      <c r="H29" s="170">
        <f t="shared" si="6"/>
        <v>11087</v>
      </c>
    </row>
    <row r="30" spans="1:8" x14ac:dyDescent="0.25">
      <c r="A30" s="116">
        <v>32</v>
      </c>
      <c r="B30" s="117" t="s">
        <v>21</v>
      </c>
      <c r="C30" s="84"/>
      <c r="D30" s="84"/>
      <c r="E30" s="171">
        <f>E31</f>
        <v>0</v>
      </c>
      <c r="F30" s="171">
        <f t="shared" si="6"/>
        <v>0</v>
      </c>
      <c r="G30" s="171">
        <f t="shared" si="6"/>
        <v>11087</v>
      </c>
      <c r="H30" s="171">
        <f t="shared" si="6"/>
        <v>11087</v>
      </c>
    </row>
    <row r="31" spans="1:8" hidden="1" x14ac:dyDescent="0.25">
      <c r="A31" s="118">
        <v>322</v>
      </c>
      <c r="B31" s="119" t="s">
        <v>104</v>
      </c>
      <c r="C31" s="84"/>
      <c r="D31" s="84"/>
      <c r="E31" s="172">
        <f>E32</f>
        <v>0</v>
      </c>
      <c r="F31" s="172">
        <f t="shared" si="6"/>
        <v>0</v>
      </c>
      <c r="G31" s="172">
        <f t="shared" si="6"/>
        <v>11087</v>
      </c>
      <c r="H31" s="172">
        <f t="shared" si="6"/>
        <v>11087</v>
      </c>
    </row>
    <row r="32" spans="1:8" hidden="1" x14ac:dyDescent="0.25">
      <c r="A32" s="100">
        <v>3223</v>
      </c>
      <c r="B32" s="101" t="s">
        <v>125</v>
      </c>
      <c r="C32" s="84"/>
      <c r="D32" s="84"/>
      <c r="E32" s="173">
        <v>0</v>
      </c>
      <c r="F32" s="173">
        <v>0</v>
      </c>
      <c r="G32" s="173">
        <v>11087</v>
      </c>
      <c r="H32" s="173">
        <f>F32+G32</f>
        <v>11087</v>
      </c>
    </row>
    <row r="33" spans="1:8" x14ac:dyDescent="0.25">
      <c r="A33" s="121" t="s">
        <v>117</v>
      </c>
      <c r="B33" s="110" t="s">
        <v>10</v>
      </c>
      <c r="C33" s="87">
        <f t="shared" ref="C33:H34" si="7">C34</f>
        <v>65566.509999999995</v>
      </c>
      <c r="D33" s="87">
        <f t="shared" si="7"/>
        <v>61584.89</v>
      </c>
      <c r="E33" s="87">
        <f t="shared" si="7"/>
        <v>50411</v>
      </c>
      <c r="F33" s="87">
        <v>65549</v>
      </c>
      <c r="G33" s="87">
        <f t="shared" si="7"/>
        <v>0</v>
      </c>
      <c r="H33" s="87">
        <f t="shared" si="7"/>
        <v>65549</v>
      </c>
    </row>
    <row r="34" spans="1:8" x14ac:dyDescent="0.25">
      <c r="A34" s="112" t="s">
        <v>118</v>
      </c>
      <c r="B34" s="113" t="s">
        <v>119</v>
      </c>
      <c r="C34" s="90">
        <f t="shared" si="7"/>
        <v>65566.509999999995</v>
      </c>
      <c r="D34" s="90">
        <f t="shared" si="7"/>
        <v>61584.89</v>
      </c>
      <c r="E34" s="90">
        <f t="shared" si="7"/>
        <v>50411</v>
      </c>
      <c r="F34" s="90">
        <v>65549</v>
      </c>
      <c r="G34" s="90">
        <f t="shared" si="7"/>
        <v>0</v>
      </c>
      <c r="H34" s="90">
        <f t="shared" si="7"/>
        <v>65549</v>
      </c>
    </row>
    <row r="35" spans="1:8" x14ac:dyDescent="0.25">
      <c r="A35" s="114">
        <v>3</v>
      </c>
      <c r="B35" s="122" t="s">
        <v>103</v>
      </c>
      <c r="C35" s="93">
        <f t="shared" ref="C35:H35" si="8">C36+C61</f>
        <v>65566.509999999995</v>
      </c>
      <c r="D35" s="93">
        <f t="shared" si="8"/>
        <v>61584.89</v>
      </c>
      <c r="E35" s="93">
        <f t="shared" si="8"/>
        <v>50411</v>
      </c>
      <c r="F35" s="93">
        <v>65549</v>
      </c>
      <c r="G35" s="93">
        <f t="shared" si="8"/>
        <v>0</v>
      </c>
      <c r="H35" s="93">
        <f t="shared" si="8"/>
        <v>65549</v>
      </c>
    </row>
    <row r="36" spans="1:8" x14ac:dyDescent="0.25">
      <c r="A36" s="116">
        <v>32</v>
      </c>
      <c r="B36" s="117" t="s">
        <v>21</v>
      </c>
      <c r="C36" s="96">
        <f t="shared" ref="C36:H36" si="9">C37+C41+C46+C55</f>
        <v>64770.17</v>
      </c>
      <c r="D36" s="96">
        <f t="shared" si="9"/>
        <v>60788.55</v>
      </c>
      <c r="E36" s="96">
        <f t="shared" si="9"/>
        <v>49611</v>
      </c>
      <c r="F36" s="96">
        <v>64749</v>
      </c>
      <c r="G36" s="96">
        <f t="shared" si="9"/>
        <v>0</v>
      </c>
      <c r="H36" s="96">
        <f t="shared" si="9"/>
        <v>64749</v>
      </c>
    </row>
    <row r="37" spans="1:8" hidden="1" x14ac:dyDescent="0.25">
      <c r="A37" s="118">
        <v>321</v>
      </c>
      <c r="B37" s="119" t="s">
        <v>120</v>
      </c>
      <c r="C37" s="99">
        <f t="shared" ref="C37:H37" si="10">SUM(C38:C40)</f>
        <v>2602.42</v>
      </c>
      <c r="D37" s="99">
        <f t="shared" si="10"/>
        <v>2602.4299999999998</v>
      </c>
      <c r="E37" s="99">
        <f t="shared" si="10"/>
        <v>2390</v>
      </c>
      <c r="F37" s="99">
        <v>4430</v>
      </c>
      <c r="G37" s="99">
        <f t="shared" si="10"/>
        <v>0</v>
      </c>
      <c r="H37" s="99">
        <f t="shared" si="10"/>
        <v>4430</v>
      </c>
    </row>
    <row r="38" spans="1:8" hidden="1" x14ac:dyDescent="0.25">
      <c r="A38" s="100">
        <v>3211</v>
      </c>
      <c r="B38" s="101" t="s">
        <v>121</v>
      </c>
      <c r="C38" s="102">
        <v>1993.84</v>
      </c>
      <c r="D38" s="103">
        <v>1858.12</v>
      </c>
      <c r="E38" s="103">
        <v>1850</v>
      </c>
      <c r="F38" s="103">
        <v>3850</v>
      </c>
      <c r="G38" s="103">
        <v>0</v>
      </c>
      <c r="H38" s="173">
        <f t="shared" ref="H38:H40" si="11">F38+G38</f>
        <v>3850</v>
      </c>
    </row>
    <row r="39" spans="1:8" hidden="1" x14ac:dyDescent="0.25">
      <c r="A39" s="100">
        <v>3213</v>
      </c>
      <c r="B39" s="101" t="s">
        <v>122</v>
      </c>
      <c r="C39" s="102">
        <v>368.62</v>
      </c>
      <c r="D39" s="103">
        <v>478.86</v>
      </c>
      <c r="E39" s="103">
        <v>500</v>
      </c>
      <c r="F39" s="103">
        <v>500</v>
      </c>
      <c r="G39" s="103">
        <v>0</v>
      </c>
      <c r="H39" s="173">
        <f t="shared" si="11"/>
        <v>500</v>
      </c>
    </row>
    <row r="40" spans="1:8" hidden="1" x14ac:dyDescent="0.25">
      <c r="A40" s="100">
        <v>3214</v>
      </c>
      <c r="B40" s="101" t="s">
        <v>123</v>
      </c>
      <c r="C40" s="102">
        <v>239.96</v>
      </c>
      <c r="D40" s="103">
        <v>265.45</v>
      </c>
      <c r="E40" s="103">
        <v>40</v>
      </c>
      <c r="F40" s="103">
        <v>80</v>
      </c>
      <c r="G40" s="103">
        <v>0</v>
      </c>
      <c r="H40" s="173">
        <f t="shared" si="11"/>
        <v>80</v>
      </c>
    </row>
    <row r="41" spans="1:8" hidden="1" x14ac:dyDescent="0.25">
      <c r="A41" s="118">
        <v>322</v>
      </c>
      <c r="B41" s="119" t="s">
        <v>104</v>
      </c>
      <c r="C41" s="99">
        <f t="shared" ref="C41:H41" si="12">SUM(C42:C45)</f>
        <v>36314.42</v>
      </c>
      <c r="D41" s="99">
        <f t="shared" si="12"/>
        <v>32332.76</v>
      </c>
      <c r="E41" s="99">
        <f t="shared" si="12"/>
        <v>29114</v>
      </c>
      <c r="F41" s="99">
        <v>39752</v>
      </c>
      <c r="G41" s="99">
        <f t="shared" si="12"/>
        <v>0</v>
      </c>
      <c r="H41" s="99">
        <f t="shared" si="12"/>
        <v>39752</v>
      </c>
    </row>
    <row r="42" spans="1:8" hidden="1" x14ac:dyDescent="0.25">
      <c r="A42" s="100">
        <v>3221</v>
      </c>
      <c r="B42" s="101" t="s">
        <v>124</v>
      </c>
      <c r="C42" s="102">
        <v>16903.439999999999</v>
      </c>
      <c r="D42" s="103">
        <v>11945.05</v>
      </c>
      <c r="E42" s="103">
        <v>14700</v>
      </c>
      <c r="F42" s="103">
        <v>16700</v>
      </c>
      <c r="G42" s="103">
        <v>0</v>
      </c>
      <c r="H42" s="173">
        <f t="shared" ref="H42:H60" si="13">F42+G42</f>
        <v>16700</v>
      </c>
    </row>
    <row r="43" spans="1:8" hidden="1" x14ac:dyDescent="0.25">
      <c r="A43" s="100">
        <v>3223</v>
      </c>
      <c r="B43" s="101" t="s">
        <v>125</v>
      </c>
      <c r="C43" s="102">
        <v>11421.86</v>
      </c>
      <c r="D43" s="103">
        <v>13087.96</v>
      </c>
      <c r="E43" s="103">
        <v>13014</v>
      </c>
      <c r="F43" s="103">
        <v>19514</v>
      </c>
      <c r="G43" s="103">
        <v>0</v>
      </c>
      <c r="H43" s="173">
        <f t="shared" si="13"/>
        <v>19514</v>
      </c>
    </row>
    <row r="44" spans="1:8" hidden="1" x14ac:dyDescent="0.25">
      <c r="A44" s="100">
        <v>3225</v>
      </c>
      <c r="B44" s="101" t="s">
        <v>126</v>
      </c>
      <c r="C44" s="102">
        <v>7378.34</v>
      </c>
      <c r="D44" s="103">
        <v>6636.14</v>
      </c>
      <c r="E44" s="103">
        <v>800</v>
      </c>
      <c r="F44" s="103">
        <v>2800</v>
      </c>
      <c r="G44" s="103">
        <v>0</v>
      </c>
      <c r="H44" s="173">
        <f t="shared" si="13"/>
        <v>2800</v>
      </c>
    </row>
    <row r="45" spans="1:8" ht="26.25" hidden="1" x14ac:dyDescent="0.25">
      <c r="A45" s="100">
        <v>3227</v>
      </c>
      <c r="B45" s="101" t="s">
        <v>127</v>
      </c>
      <c r="C45" s="102">
        <v>610.78</v>
      </c>
      <c r="D45" s="103">
        <v>663.61</v>
      </c>
      <c r="E45" s="103">
        <v>600</v>
      </c>
      <c r="F45" s="103">
        <v>738</v>
      </c>
      <c r="G45" s="103">
        <v>0</v>
      </c>
      <c r="H45" s="173">
        <f t="shared" si="13"/>
        <v>738</v>
      </c>
    </row>
    <row r="46" spans="1:8" hidden="1" x14ac:dyDescent="0.25">
      <c r="A46" s="118">
        <v>323</v>
      </c>
      <c r="B46" s="119" t="s">
        <v>128</v>
      </c>
      <c r="C46" s="99">
        <f t="shared" ref="C46:H46" si="14">SUM(C47:C54)</f>
        <v>20704.749999999996</v>
      </c>
      <c r="D46" s="99">
        <f t="shared" si="14"/>
        <v>20704.770000000004</v>
      </c>
      <c r="E46" s="99">
        <f t="shared" si="14"/>
        <v>14815</v>
      </c>
      <c r="F46" s="99">
        <v>16169</v>
      </c>
      <c r="G46" s="99">
        <f t="shared" si="14"/>
        <v>0</v>
      </c>
      <c r="H46" s="99">
        <f t="shared" si="14"/>
        <v>16169</v>
      </c>
    </row>
    <row r="47" spans="1:8" hidden="1" x14ac:dyDescent="0.25">
      <c r="A47" s="100">
        <v>3231</v>
      </c>
      <c r="B47" s="101" t="s">
        <v>129</v>
      </c>
      <c r="C47" s="102">
        <v>1893.73</v>
      </c>
      <c r="D47" s="103">
        <v>1858.12</v>
      </c>
      <c r="E47" s="103">
        <v>1150</v>
      </c>
      <c r="F47" s="103">
        <v>1330</v>
      </c>
      <c r="G47" s="103">
        <v>0</v>
      </c>
      <c r="H47" s="173">
        <f t="shared" si="13"/>
        <v>1330</v>
      </c>
    </row>
    <row r="48" spans="1:8" hidden="1" x14ac:dyDescent="0.25">
      <c r="A48" s="100">
        <v>3233</v>
      </c>
      <c r="B48" s="101" t="s">
        <v>130</v>
      </c>
      <c r="C48" s="102">
        <v>365.65</v>
      </c>
      <c r="D48" s="103">
        <v>464.53</v>
      </c>
      <c r="E48" s="103">
        <v>330</v>
      </c>
      <c r="F48" s="103">
        <v>150</v>
      </c>
      <c r="G48" s="103">
        <v>0</v>
      </c>
      <c r="H48" s="173">
        <f t="shared" si="13"/>
        <v>150</v>
      </c>
    </row>
    <row r="49" spans="1:8" hidden="1" x14ac:dyDescent="0.25">
      <c r="A49" s="100">
        <v>3234</v>
      </c>
      <c r="B49" s="101" t="s">
        <v>131</v>
      </c>
      <c r="C49" s="102">
        <v>7599.38</v>
      </c>
      <c r="D49" s="103">
        <v>7432.48</v>
      </c>
      <c r="E49" s="103">
        <v>6150</v>
      </c>
      <c r="F49" s="103">
        <v>5504</v>
      </c>
      <c r="G49" s="103">
        <v>0</v>
      </c>
      <c r="H49" s="173">
        <f t="shared" si="13"/>
        <v>5504</v>
      </c>
    </row>
    <row r="50" spans="1:8" hidden="1" x14ac:dyDescent="0.25">
      <c r="A50" s="100">
        <v>3235</v>
      </c>
      <c r="B50" s="101" t="s">
        <v>132</v>
      </c>
      <c r="C50" s="102">
        <v>2115.0100000000002</v>
      </c>
      <c r="D50" s="103">
        <v>1459.95</v>
      </c>
      <c r="E50" s="103">
        <v>1580</v>
      </c>
      <c r="F50" s="103">
        <v>1980</v>
      </c>
      <c r="G50" s="103">
        <v>0</v>
      </c>
      <c r="H50" s="173">
        <f t="shared" si="13"/>
        <v>1980</v>
      </c>
    </row>
    <row r="51" spans="1:8" hidden="1" x14ac:dyDescent="0.25">
      <c r="A51" s="100">
        <v>3236</v>
      </c>
      <c r="B51" s="101" t="s">
        <v>133</v>
      </c>
      <c r="C51" s="102">
        <v>5615.5</v>
      </c>
      <c r="D51" s="103">
        <v>5972.53</v>
      </c>
      <c r="E51" s="103">
        <v>4300</v>
      </c>
      <c r="F51" s="103">
        <v>4300</v>
      </c>
      <c r="G51" s="103">
        <v>0</v>
      </c>
      <c r="H51" s="173">
        <f t="shared" si="13"/>
        <v>4300</v>
      </c>
    </row>
    <row r="52" spans="1:8" hidden="1" x14ac:dyDescent="0.25">
      <c r="A52" s="100">
        <v>3237</v>
      </c>
      <c r="B52" s="101" t="s">
        <v>134</v>
      </c>
      <c r="C52" s="102">
        <v>178.51</v>
      </c>
      <c r="D52" s="103">
        <v>66.36</v>
      </c>
      <c r="E52" s="103">
        <v>5</v>
      </c>
      <c r="F52" s="103">
        <v>900</v>
      </c>
      <c r="G52" s="103">
        <v>0</v>
      </c>
      <c r="H52" s="173">
        <f t="shared" si="13"/>
        <v>900</v>
      </c>
    </row>
    <row r="53" spans="1:8" hidden="1" x14ac:dyDescent="0.25">
      <c r="A53" s="100">
        <v>3238</v>
      </c>
      <c r="B53" s="101" t="s">
        <v>135</v>
      </c>
      <c r="C53" s="102">
        <v>1520.01</v>
      </c>
      <c r="D53" s="103">
        <v>1725.4</v>
      </c>
      <c r="E53" s="103">
        <v>1000</v>
      </c>
      <c r="F53" s="103">
        <v>1705</v>
      </c>
      <c r="G53" s="103">
        <v>0</v>
      </c>
      <c r="H53" s="173">
        <f t="shared" si="13"/>
        <v>1705</v>
      </c>
    </row>
    <row r="54" spans="1:8" hidden="1" x14ac:dyDescent="0.25">
      <c r="A54" s="100">
        <v>3239</v>
      </c>
      <c r="B54" s="101" t="s">
        <v>136</v>
      </c>
      <c r="C54" s="102">
        <v>1416.96</v>
      </c>
      <c r="D54" s="103">
        <v>1725.4</v>
      </c>
      <c r="E54" s="103">
        <v>300</v>
      </c>
      <c r="F54" s="103">
        <v>300</v>
      </c>
      <c r="G54" s="103">
        <v>0</v>
      </c>
      <c r="H54" s="173">
        <f t="shared" si="13"/>
        <v>300</v>
      </c>
    </row>
    <row r="55" spans="1:8" ht="26.25" hidden="1" x14ac:dyDescent="0.25">
      <c r="A55" s="118">
        <v>329</v>
      </c>
      <c r="B55" s="119" t="s">
        <v>137</v>
      </c>
      <c r="C55" s="99">
        <f t="shared" ref="C55:H55" si="15">SUM(C56:C60)</f>
        <v>5148.58</v>
      </c>
      <c r="D55" s="99">
        <f t="shared" si="15"/>
        <v>5148.59</v>
      </c>
      <c r="E55" s="99">
        <f t="shared" si="15"/>
        <v>3292</v>
      </c>
      <c r="F55" s="99">
        <v>4398</v>
      </c>
      <c r="G55" s="99">
        <f t="shared" si="15"/>
        <v>0</v>
      </c>
      <c r="H55" s="99">
        <f t="shared" si="15"/>
        <v>4398</v>
      </c>
    </row>
    <row r="56" spans="1:8" hidden="1" x14ac:dyDescent="0.25">
      <c r="A56" s="100">
        <v>3292</v>
      </c>
      <c r="B56" s="101" t="s">
        <v>138</v>
      </c>
      <c r="C56" s="102">
        <v>2165.5700000000002</v>
      </c>
      <c r="D56" s="103">
        <v>2170.02</v>
      </c>
      <c r="E56" s="103">
        <v>2172</v>
      </c>
      <c r="F56" s="103">
        <v>2173</v>
      </c>
      <c r="G56" s="103">
        <v>0</v>
      </c>
      <c r="H56" s="173">
        <f t="shared" si="13"/>
        <v>2173</v>
      </c>
    </row>
    <row r="57" spans="1:8" hidden="1" x14ac:dyDescent="0.25">
      <c r="A57" s="100">
        <v>3293</v>
      </c>
      <c r="B57" s="101" t="s">
        <v>139</v>
      </c>
      <c r="C57" s="102">
        <v>86.13</v>
      </c>
      <c r="D57" s="103">
        <v>132.72</v>
      </c>
      <c r="E57" s="103">
        <v>5</v>
      </c>
      <c r="F57" s="103">
        <v>5</v>
      </c>
      <c r="G57" s="103">
        <v>0</v>
      </c>
      <c r="H57" s="173">
        <f t="shared" si="13"/>
        <v>5</v>
      </c>
    </row>
    <row r="58" spans="1:8" hidden="1" x14ac:dyDescent="0.25">
      <c r="A58" s="100">
        <v>3294</v>
      </c>
      <c r="B58" s="101" t="s">
        <v>140</v>
      </c>
      <c r="C58" s="102">
        <v>414.34</v>
      </c>
      <c r="D58" s="103">
        <v>331.81</v>
      </c>
      <c r="E58" s="103">
        <v>110</v>
      </c>
      <c r="F58" s="103">
        <v>200</v>
      </c>
      <c r="G58" s="103">
        <v>0</v>
      </c>
      <c r="H58" s="173">
        <f t="shared" si="13"/>
        <v>200</v>
      </c>
    </row>
    <row r="59" spans="1:8" hidden="1" x14ac:dyDescent="0.25">
      <c r="A59" s="100">
        <v>3295</v>
      </c>
      <c r="B59" s="101" t="s">
        <v>141</v>
      </c>
      <c r="C59" s="102">
        <v>53.09</v>
      </c>
      <c r="D59" s="103">
        <v>331.81</v>
      </c>
      <c r="E59" s="103">
        <v>5</v>
      </c>
      <c r="F59" s="103">
        <v>20</v>
      </c>
      <c r="G59" s="103">
        <v>0</v>
      </c>
      <c r="H59" s="173">
        <f t="shared" si="13"/>
        <v>20</v>
      </c>
    </row>
    <row r="60" spans="1:8" ht="26.25" hidden="1" x14ac:dyDescent="0.25">
      <c r="A60" s="100">
        <v>3299</v>
      </c>
      <c r="B60" s="101" t="s">
        <v>137</v>
      </c>
      <c r="C60" s="102">
        <v>2429.4499999999998</v>
      </c>
      <c r="D60" s="103">
        <v>2182.23</v>
      </c>
      <c r="E60" s="103">
        <v>1000</v>
      </c>
      <c r="F60" s="103">
        <v>2000</v>
      </c>
      <c r="G60" s="103">
        <v>0</v>
      </c>
      <c r="H60" s="173">
        <f t="shared" si="13"/>
        <v>2000</v>
      </c>
    </row>
    <row r="61" spans="1:8" x14ac:dyDescent="0.25">
      <c r="A61" s="116">
        <v>34</v>
      </c>
      <c r="B61" s="117" t="s">
        <v>142</v>
      </c>
      <c r="C61" s="96">
        <f>C62</f>
        <v>796.34</v>
      </c>
      <c r="D61" s="96">
        <v>796.34</v>
      </c>
      <c r="E61" s="96">
        <f t="shared" ref="E61:H62" si="16">E62</f>
        <v>800</v>
      </c>
      <c r="F61" s="96">
        <v>800</v>
      </c>
      <c r="G61" s="96">
        <f t="shared" si="16"/>
        <v>0</v>
      </c>
      <c r="H61" s="96">
        <f t="shared" si="16"/>
        <v>800</v>
      </c>
    </row>
    <row r="62" spans="1:8" hidden="1" x14ac:dyDescent="0.25">
      <c r="A62" s="118">
        <v>343</v>
      </c>
      <c r="B62" s="119" t="s">
        <v>143</v>
      </c>
      <c r="C62" s="99">
        <f>C63</f>
        <v>796.34</v>
      </c>
      <c r="D62" s="99">
        <f>D63</f>
        <v>796.34</v>
      </c>
      <c r="E62" s="99">
        <f t="shared" si="16"/>
        <v>800</v>
      </c>
      <c r="F62" s="99">
        <v>800</v>
      </c>
      <c r="G62" s="99">
        <f t="shared" si="16"/>
        <v>0</v>
      </c>
      <c r="H62" s="99">
        <f t="shared" si="16"/>
        <v>800</v>
      </c>
    </row>
    <row r="63" spans="1:8" ht="26.25" hidden="1" x14ac:dyDescent="0.25">
      <c r="A63" s="100">
        <v>3431</v>
      </c>
      <c r="B63" s="101" t="s">
        <v>144</v>
      </c>
      <c r="C63" s="102">
        <v>796.34</v>
      </c>
      <c r="D63" s="103">
        <v>796.34</v>
      </c>
      <c r="E63" s="103">
        <v>800</v>
      </c>
      <c r="F63" s="103">
        <v>800</v>
      </c>
      <c r="G63" s="103">
        <v>0</v>
      </c>
      <c r="H63" s="103">
        <f>E63+G63</f>
        <v>800</v>
      </c>
    </row>
    <row r="64" spans="1:8" ht="26.25" x14ac:dyDescent="0.25">
      <c r="A64" s="121" t="s">
        <v>188</v>
      </c>
      <c r="B64" s="110" t="s">
        <v>145</v>
      </c>
      <c r="C64" s="87">
        <f t="shared" ref="C64:H66" si="17">C65</f>
        <v>14674.710000000001</v>
      </c>
      <c r="D64" s="87">
        <f t="shared" si="17"/>
        <v>14674.699999999999</v>
      </c>
      <c r="E64" s="87">
        <f t="shared" si="17"/>
        <v>15230</v>
      </c>
      <c r="F64" s="87">
        <v>15691</v>
      </c>
      <c r="G64" s="87">
        <f t="shared" si="17"/>
        <v>0</v>
      </c>
      <c r="H64" s="87">
        <f t="shared" si="17"/>
        <v>15691</v>
      </c>
    </row>
    <row r="65" spans="1:8" x14ac:dyDescent="0.25">
      <c r="A65" s="112" t="s">
        <v>118</v>
      </c>
      <c r="B65" s="113" t="s">
        <v>119</v>
      </c>
      <c r="C65" s="90">
        <f t="shared" si="17"/>
        <v>14674.710000000001</v>
      </c>
      <c r="D65" s="90">
        <f t="shared" si="17"/>
        <v>14674.699999999999</v>
      </c>
      <c r="E65" s="90">
        <f t="shared" si="17"/>
        <v>15230</v>
      </c>
      <c r="F65" s="90">
        <v>15691</v>
      </c>
      <c r="G65" s="90">
        <f t="shared" si="17"/>
        <v>0</v>
      </c>
      <c r="H65" s="90">
        <f t="shared" si="17"/>
        <v>15691</v>
      </c>
    </row>
    <row r="66" spans="1:8" x14ac:dyDescent="0.25">
      <c r="A66" s="114">
        <v>3</v>
      </c>
      <c r="B66" s="122" t="s">
        <v>103</v>
      </c>
      <c r="C66" s="93">
        <f t="shared" si="17"/>
        <v>14674.710000000001</v>
      </c>
      <c r="D66" s="93">
        <f t="shared" si="17"/>
        <v>14674.699999999999</v>
      </c>
      <c r="E66" s="93">
        <f t="shared" si="17"/>
        <v>15230</v>
      </c>
      <c r="F66" s="93">
        <v>15691</v>
      </c>
      <c r="G66" s="93">
        <f t="shared" si="17"/>
        <v>0</v>
      </c>
      <c r="H66" s="93">
        <f t="shared" si="17"/>
        <v>15691</v>
      </c>
    </row>
    <row r="67" spans="1:8" x14ac:dyDescent="0.25">
      <c r="A67" s="116">
        <v>32</v>
      </c>
      <c r="B67" s="117" t="s">
        <v>21</v>
      </c>
      <c r="C67" s="96">
        <f t="shared" ref="C67:H67" si="18">C68+C70</f>
        <v>14674.710000000001</v>
      </c>
      <c r="D67" s="96">
        <f t="shared" si="18"/>
        <v>14674.699999999999</v>
      </c>
      <c r="E67" s="96">
        <f t="shared" si="18"/>
        <v>15230</v>
      </c>
      <c r="F67" s="96">
        <v>15691</v>
      </c>
      <c r="G67" s="96">
        <f t="shared" si="18"/>
        <v>0</v>
      </c>
      <c r="H67" s="96">
        <f t="shared" si="18"/>
        <v>15691</v>
      </c>
    </row>
    <row r="68" spans="1:8" hidden="1" x14ac:dyDescent="0.25">
      <c r="A68" s="118">
        <v>322</v>
      </c>
      <c r="B68" s="119" t="s">
        <v>104</v>
      </c>
      <c r="C68" s="99">
        <f t="shared" ref="C68:H68" si="19">C69</f>
        <v>3782.6</v>
      </c>
      <c r="D68" s="99">
        <f t="shared" si="19"/>
        <v>3782.6</v>
      </c>
      <c r="E68" s="99">
        <f t="shared" si="19"/>
        <v>3900</v>
      </c>
      <c r="F68" s="99">
        <v>4000</v>
      </c>
      <c r="G68" s="99">
        <f t="shared" si="19"/>
        <v>0</v>
      </c>
      <c r="H68" s="99">
        <f t="shared" si="19"/>
        <v>4000</v>
      </c>
    </row>
    <row r="69" spans="1:8" ht="26.25" hidden="1" x14ac:dyDescent="0.25">
      <c r="A69" s="100">
        <v>3224</v>
      </c>
      <c r="B69" s="101" t="s">
        <v>146</v>
      </c>
      <c r="C69" s="102">
        <v>3782.6</v>
      </c>
      <c r="D69" s="103">
        <v>3782.6</v>
      </c>
      <c r="E69" s="103">
        <v>3900</v>
      </c>
      <c r="F69" s="103">
        <v>4000</v>
      </c>
      <c r="G69" s="103">
        <v>0</v>
      </c>
      <c r="H69" s="173">
        <f t="shared" ref="H69" si="20">F69+G69</f>
        <v>4000</v>
      </c>
    </row>
    <row r="70" spans="1:8" hidden="1" x14ac:dyDescent="0.25">
      <c r="A70" s="118">
        <v>323</v>
      </c>
      <c r="B70" s="119" t="s">
        <v>128</v>
      </c>
      <c r="C70" s="99">
        <f t="shared" ref="C70:H70" si="21">SUM(C71:C72)</f>
        <v>10892.11</v>
      </c>
      <c r="D70" s="99">
        <f t="shared" si="21"/>
        <v>10892.099999999999</v>
      </c>
      <c r="E70" s="99">
        <f t="shared" si="21"/>
        <v>11330</v>
      </c>
      <c r="F70" s="99">
        <v>11691</v>
      </c>
      <c r="G70" s="99">
        <f t="shared" si="21"/>
        <v>0</v>
      </c>
      <c r="H70" s="99">
        <f t="shared" si="21"/>
        <v>11691</v>
      </c>
    </row>
    <row r="71" spans="1:8" ht="26.25" hidden="1" x14ac:dyDescent="0.25">
      <c r="A71" s="100">
        <v>3232</v>
      </c>
      <c r="B71" s="101" t="s">
        <v>147</v>
      </c>
      <c r="C71" s="102">
        <v>10892.11</v>
      </c>
      <c r="D71" s="103">
        <v>10759.38</v>
      </c>
      <c r="E71" s="103">
        <v>11230</v>
      </c>
      <c r="F71" s="103">
        <v>11591</v>
      </c>
      <c r="G71" s="103">
        <v>0</v>
      </c>
      <c r="H71" s="173">
        <f t="shared" ref="H71:H72" si="22">F71+G71</f>
        <v>11591</v>
      </c>
    </row>
    <row r="72" spans="1:8" hidden="1" x14ac:dyDescent="0.25">
      <c r="A72" s="100">
        <v>3237</v>
      </c>
      <c r="B72" s="101" t="s">
        <v>134</v>
      </c>
      <c r="C72" s="102">
        <v>0</v>
      </c>
      <c r="D72" s="103">
        <v>132.72</v>
      </c>
      <c r="E72" s="103">
        <v>100</v>
      </c>
      <c r="F72" s="103">
        <v>100</v>
      </c>
      <c r="G72" s="103">
        <v>0</v>
      </c>
      <c r="H72" s="173">
        <f t="shared" si="22"/>
        <v>100</v>
      </c>
    </row>
    <row r="73" spans="1:8" ht="26.25" x14ac:dyDescent="0.25">
      <c r="A73" s="123" t="s">
        <v>216</v>
      </c>
      <c r="B73" s="124" t="s">
        <v>148</v>
      </c>
      <c r="C73" s="106">
        <f t="shared" ref="C73:H73" si="23">C74</f>
        <v>89153.26999999999</v>
      </c>
      <c r="D73" s="106">
        <f t="shared" si="23"/>
        <v>58373.22</v>
      </c>
      <c r="E73" s="106">
        <f t="shared" si="23"/>
        <v>60864</v>
      </c>
      <c r="F73" s="106">
        <v>62064</v>
      </c>
      <c r="G73" s="106">
        <f t="shared" si="23"/>
        <v>67846.680000000008</v>
      </c>
      <c r="H73" s="106">
        <f t="shared" si="23"/>
        <v>129910.68000000001</v>
      </c>
    </row>
    <row r="74" spans="1:8" ht="26.25" x14ac:dyDescent="0.25">
      <c r="A74" s="120" t="s">
        <v>149</v>
      </c>
      <c r="B74" s="125" t="s">
        <v>150</v>
      </c>
      <c r="C74" s="107">
        <f>C75+C214+C240</f>
        <v>89153.26999999999</v>
      </c>
      <c r="D74" s="107">
        <f>D75+D214+D240</f>
        <v>58373.22</v>
      </c>
      <c r="E74" s="107">
        <f>E75+E214+E240</f>
        <v>60864</v>
      </c>
      <c r="F74" s="107">
        <v>62064</v>
      </c>
      <c r="G74" s="107">
        <f>G75+G214+G240</f>
        <v>67846.680000000008</v>
      </c>
      <c r="H74" s="107">
        <f>H75+H214+H240</f>
        <v>129910.68000000001</v>
      </c>
    </row>
    <row r="75" spans="1:8" x14ac:dyDescent="0.25">
      <c r="A75" s="108" t="s">
        <v>97</v>
      </c>
      <c r="B75" s="109" t="s">
        <v>151</v>
      </c>
      <c r="C75" s="84">
        <f>C76+C81+C100+C106+C133+C160+C187</f>
        <v>74155.599999999991</v>
      </c>
      <c r="D75" s="84">
        <f>D76+D81+D100+D106+D133+D160+D187</f>
        <v>58373.22</v>
      </c>
      <c r="E75" s="84">
        <f>E76+E81+E100+E106+E133+E160+E187</f>
        <v>54547</v>
      </c>
      <c r="F75" s="84">
        <v>54547</v>
      </c>
      <c r="G75" s="84">
        <f>G76+G81+G100+G106+G133+G160+G187</f>
        <v>26709.05</v>
      </c>
      <c r="H75" s="84">
        <f>H76+H81+H100+H106+H133+H160+H187</f>
        <v>81256.05</v>
      </c>
    </row>
    <row r="76" spans="1:8" x14ac:dyDescent="0.25">
      <c r="A76" s="121" t="s">
        <v>152</v>
      </c>
      <c r="B76" s="111" t="s">
        <v>153</v>
      </c>
      <c r="C76" s="87">
        <f t="shared" ref="C76:C79" si="24">C77</f>
        <v>331.81</v>
      </c>
      <c r="D76" s="87">
        <v>663.61</v>
      </c>
      <c r="E76" s="87">
        <f t="shared" ref="E76:H79" si="25">E77</f>
        <v>666</v>
      </c>
      <c r="F76" s="87">
        <v>666</v>
      </c>
      <c r="G76" s="87">
        <f t="shared" si="25"/>
        <v>0</v>
      </c>
      <c r="H76" s="87">
        <f t="shared" si="25"/>
        <v>666</v>
      </c>
    </row>
    <row r="77" spans="1:8" x14ac:dyDescent="0.25">
      <c r="A77" s="112" t="s">
        <v>110</v>
      </c>
      <c r="B77" s="126" t="s">
        <v>111</v>
      </c>
      <c r="C77" s="90">
        <f t="shared" si="24"/>
        <v>331.81</v>
      </c>
      <c r="D77" s="90">
        <f>D78</f>
        <v>663.61</v>
      </c>
      <c r="E77" s="90">
        <f t="shared" si="25"/>
        <v>666</v>
      </c>
      <c r="F77" s="90">
        <v>666</v>
      </c>
      <c r="G77" s="90">
        <f t="shared" si="25"/>
        <v>0</v>
      </c>
      <c r="H77" s="90">
        <f t="shared" si="25"/>
        <v>666</v>
      </c>
    </row>
    <row r="78" spans="1:8" x14ac:dyDescent="0.25">
      <c r="A78" s="94">
        <v>32</v>
      </c>
      <c r="B78" s="95" t="s">
        <v>21</v>
      </c>
      <c r="C78" s="96">
        <f t="shared" si="24"/>
        <v>331.81</v>
      </c>
      <c r="D78" s="96">
        <f>D79</f>
        <v>663.61</v>
      </c>
      <c r="E78" s="96">
        <f t="shared" si="25"/>
        <v>666</v>
      </c>
      <c r="F78" s="96">
        <v>666</v>
      </c>
      <c r="G78" s="96">
        <f t="shared" si="25"/>
        <v>0</v>
      </c>
      <c r="H78" s="96">
        <f t="shared" si="25"/>
        <v>666</v>
      </c>
    </row>
    <row r="79" spans="1:8" ht="26.25" hidden="1" x14ac:dyDescent="0.25">
      <c r="A79" s="118">
        <v>329</v>
      </c>
      <c r="B79" s="119" t="s">
        <v>137</v>
      </c>
      <c r="C79" s="99">
        <f t="shared" si="24"/>
        <v>331.81</v>
      </c>
      <c r="D79" s="99">
        <f>D80</f>
        <v>663.61</v>
      </c>
      <c r="E79" s="99">
        <f t="shared" si="25"/>
        <v>666</v>
      </c>
      <c r="F79" s="99">
        <v>666</v>
      </c>
      <c r="G79" s="99">
        <f t="shared" si="25"/>
        <v>0</v>
      </c>
      <c r="H79" s="99">
        <f t="shared" si="25"/>
        <v>666</v>
      </c>
    </row>
    <row r="80" spans="1:8" ht="26.25" hidden="1" x14ac:dyDescent="0.25">
      <c r="A80" s="100">
        <v>3299</v>
      </c>
      <c r="B80" s="101" t="s">
        <v>137</v>
      </c>
      <c r="C80" s="102">
        <v>331.81</v>
      </c>
      <c r="D80" s="103">
        <v>663.61</v>
      </c>
      <c r="E80" s="103">
        <v>666</v>
      </c>
      <c r="F80" s="103">
        <v>666</v>
      </c>
      <c r="G80" s="103">
        <v>0</v>
      </c>
      <c r="H80" s="103">
        <f>E80+G80</f>
        <v>666</v>
      </c>
    </row>
    <row r="81" spans="1:8" x14ac:dyDescent="0.25">
      <c r="A81" s="127" t="s">
        <v>154</v>
      </c>
      <c r="B81" s="127" t="s">
        <v>155</v>
      </c>
      <c r="C81" s="87">
        <f t="shared" ref="C81:H84" si="26">C82</f>
        <v>0</v>
      </c>
      <c r="D81" s="87">
        <f t="shared" si="26"/>
        <v>796.33</v>
      </c>
      <c r="E81" s="87">
        <f t="shared" si="26"/>
        <v>700</v>
      </c>
      <c r="F81" s="87">
        <v>700</v>
      </c>
      <c r="G81" s="87">
        <f t="shared" si="26"/>
        <v>-700</v>
      </c>
      <c r="H81" s="87">
        <f t="shared" si="26"/>
        <v>0</v>
      </c>
    </row>
    <row r="82" spans="1:8" x14ac:dyDescent="0.25">
      <c r="A82" s="112" t="s">
        <v>110</v>
      </c>
      <c r="B82" s="126" t="s">
        <v>111</v>
      </c>
      <c r="C82" s="90">
        <f t="shared" si="26"/>
        <v>0</v>
      </c>
      <c r="D82" s="90">
        <f t="shared" si="26"/>
        <v>796.33</v>
      </c>
      <c r="E82" s="90">
        <f t="shared" si="26"/>
        <v>700</v>
      </c>
      <c r="F82" s="90">
        <v>700</v>
      </c>
      <c r="G82" s="90">
        <f t="shared" si="26"/>
        <v>-700</v>
      </c>
      <c r="H82" s="90">
        <f t="shared" si="26"/>
        <v>0</v>
      </c>
    </row>
    <row r="83" spans="1:8" x14ac:dyDescent="0.25">
      <c r="A83" s="91">
        <v>3</v>
      </c>
      <c r="B83" s="92" t="s">
        <v>103</v>
      </c>
      <c r="C83" s="93">
        <f t="shared" si="26"/>
        <v>0</v>
      </c>
      <c r="D83" s="93">
        <f t="shared" si="26"/>
        <v>796.33</v>
      </c>
      <c r="E83" s="93">
        <f t="shared" si="26"/>
        <v>700</v>
      </c>
      <c r="F83" s="93">
        <v>700</v>
      </c>
      <c r="G83" s="93">
        <f t="shared" si="26"/>
        <v>-700</v>
      </c>
      <c r="H83" s="93">
        <f t="shared" si="26"/>
        <v>0</v>
      </c>
    </row>
    <row r="84" spans="1:8" x14ac:dyDescent="0.25">
      <c r="A84" s="94">
        <v>32</v>
      </c>
      <c r="B84" s="95" t="s">
        <v>21</v>
      </c>
      <c r="C84" s="96">
        <f t="shared" si="26"/>
        <v>0</v>
      </c>
      <c r="D84" s="96">
        <f t="shared" si="26"/>
        <v>796.33</v>
      </c>
      <c r="E84" s="96">
        <f t="shared" si="26"/>
        <v>700</v>
      </c>
      <c r="F84" s="96">
        <v>700</v>
      </c>
      <c r="G84" s="96">
        <f t="shared" si="26"/>
        <v>-700</v>
      </c>
      <c r="H84" s="96">
        <f t="shared" si="26"/>
        <v>0</v>
      </c>
    </row>
    <row r="85" spans="1:8" ht="26.25" hidden="1" x14ac:dyDescent="0.25">
      <c r="A85" s="118">
        <v>329</v>
      </c>
      <c r="B85" s="119" t="s">
        <v>137</v>
      </c>
      <c r="C85" s="99">
        <f t="shared" ref="C85:H85" si="27">SUM(C86:C87)</f>
        <v>0</v>
      </c>
      <c r="D85" s="99">
        <f t="shared" si="27"/>
        <v>796.33</v>
      </c>
      <c r="E85" s="99">
        <f t="shared" si="27"/>
        <v>700</v>
      </c>
      <c r="F85" s="99">
        <v>700</v>
      </c>
      <c r="G85" s="99">
        <f t="shared" si="27"/>
        <v>-700</v>
      </c>
      <c r="H85" s="99">
        <f t="shared" si="27"/>
        <v>0</v>
      </c>
    </row>
    <row r="86" spans="1:8" ht="39" hidden="1" x14ac:dyDescent="0.25">
      <c r="A86" s="100">
        <v>3291</v>
      </c>
      <c r="B86" s="101" t="s">
        <v>156</v>
      </c>
      <c r="C86" s="102">
        <v>0</v>
      </c>
      <c r="D86" s="103">
        <v>132.72</v>
      </c>
      <c r="E86" s="103">
        <v>100</v>
      </c>
      <c r="F86" s="103">
        <v>100</v>
      </c>
      <c r="G86" s="103">
        <v>-100</v>
      </c>
      <c r="H86" s="103">
        <f>F86+G86</f>
        <v>0</v>
      </c>
    </row>
    <row r="87" spans="1:8" ht="26.25" hidden="1" x14ac:dyDescent="0.25">
      <c r="A87" s="100">
        <v>3299</v>
      </c>
      <c r="B87" s="101" t="s">
        <v>137</v>
      </c>
      <c r="C87" s="102">
        <v>0</v>
      </c>
      <c r="D87" s="103">
        <v>663.61</v>
      </c>
      <c r="E87" s="103">
        <v>600</v>
      </c>
      <c r="F87" s="103">
        <v>600</v>
      </c>
      <c r="G87" s="103">
        <v>-600</v>
      </c>
      <c r="H87" s="103">
        <f>F87+G87</f>
        <v>0</v>
      </c>
    </row>
    <row r="88" spans="1:8" x14ac:dyDescent="0.25">
      <c r="A88" s="163" t="s">
        <v>235</v>
      </c>
      <c r="B88" s="174" t="s">
        <v>261</v>
      </c>
      <c r="C88" s="165"/>
      <c r="D88" s="165"/>
      <c r="E88" s="165">
        <f>E89</f>
        <v>0</v>
      </c>
      <c r="F88" s="165">
        <f t="shared" ref="F88:H92" si="28">F89</f>
        <v>0</v>
      </c>
      <c r="G88" s="165">
        <f t="shared" si="28"/>
        <v>1900</v>
      </c>
      <c r="H88" s="165">
        <f t="shared" si="28"/>
        <v>1900</v>
      </c>
    </row>
    <row r="89" spans="1:8" x14ac:dyDescent="0.25">
      <c r="A89" s="112" t="s">
        <v>110</v>
      </c>
      <c r="B89" s="126" t="s">
        <v>111</v>
      </c>
      <c r="C89" s="102"/>
      <c r="D89" s="102"/>
      <c r="E89" s="159">
        <f>E90</f>
        <v>0</v>
      </c>
      <c r="F89" s="159">
        <f t="shared" si="28"/>
        <v>0</v>
      </c>
      <c r="G89" s="159">
        <f t="shared" si="28"/>
        <v>1900</v>
      </c>
      <c r="H89" s="159">
        <f t="shared" si="28"/>
        <v>1900</v>
      </c>
    </row>
    <row r="90" spans="1:8" x14ac:dyDescent="0.25">
      <c r="A90" s="91">
        <v>3</v>
      </c>
      <c r="B90" s="92" t="s">
        <v>103</v>
      </c>
      <c r="C90" s="102"/>
      <c r="D90" s="102"/>
      <c r="E90" s="160">
        <f>E91</f>
        <v>0</v>
      </c>
      <c r="F90" s="160">
        <f t="shared" si="28"/>
        <v>0</v>
      </c>
      <c r="G90" s="160">
        <f t="shared" si="28"/>
        <v>1900</v>
      </c>
      <c r="H90" s="160">
        <f t="shared" si="28"/>
        <v>1900</v>
      </c>
    </row>
    <row r="91" spans="1:8" x14ac:dyDescent="0.25">
      <c r="A91" s="94">
        <v>32</v>
      </c>
      <c r="B91" s="95" t="s">
        <v>21</v>
      </c>
      <c r="C91" s="102"/>
      <c r="D91" s="102"/>
      <c r="E91" s="158">
        <f>E92</f>
        <v>0</v>
      </c>
      <c r="F91" s="158">
        <f t="shared" si="28"/>
        <v>0</v>
      </c>
      <c r="G91" s="158">
        <f t="shared" si="28"/>
        <v>1900</v>
      </c>
      <c r="H91" s="158">
        <f t="shared" si="28"/>
        <v>1900</v>
      </c>
    </row>
    <row r="92" spans="1:8" ht="26.25" hidden="1" x14ac:dyDescent="0.25">
      <c r="A92" s="118">
        <v>329</v>
      </c>
      <c r="B92" s="119" t="s">
        <v>137</v>
      </c>
      <c r="C92" s="102"/>
      <c r="D92" s="102"/>
      <c r="E92" s="99">
        <f>E93</f>
        <v>0</v>
      </c>
      <c r="F92" s="99">
        <f t="shared" si="28"/>
        <v>0</v>
      </c>
      <c r="G92" s="99">
        <f t="shared" si="28"/>
        <v>1900</v>
      </c>
      <c r="H92" s="99">
        <f t="shared" si="28"/>
        <v>1900</v>
      </c>
    </row>
    <row r="93" spans="1:8" ht="26.25" hidden="1" x14ac:dyDescent="0.25">
      <c r="A93" s="100">
        <v>3299</v>
      </c>
      <c r="B93" s="101" t="s">
        <v>137</v>
      </c>
      <c r="C93" s="102"/>
      <c r="D93" s="102"/>
      <c r="E93" s="102">
        <v>0</v>
      </c>
      <c r="F93" s="102">
        <v>0</v>
      </c>
      <c r="G93" s="102">
        <v>1900</v>
      </c>
      <c r="H93" s="102">
        <f>F93+G93</f>
        <v>1900</v>
      </c>
    </row>
    <row r="94" spans="1:8" ht="26.25" x14ac:dyDescent="0.25">
      <c r="A94" s="128" t="s">
        <v>262</v>
      </c>
      <c r="B94" s="111" t="s">
        <v>263</v>
      </c>
      <c r="C94" s="102"/>
      <c r="D94" s="102"/>
      <c r="E94" s="165">
        <f>E95</f>
        <v>0</v>
      </c>
      <c r="F94" s="165">
        <f t="shared" ref="F94:H98" si="29">F95</f>
        <v>0</v>
      </c>
      <c r="G94" s="165">
        <f t="shared" si="29"/>
        <v>100</v>
      </c>
      <c r="H94" s="165">
        <f t="shared" si="29"/>
        <v>100</v>
      </c>
    </row>
    <row r="95" spans="1:8" x14ac:dyDescent="0.25">
      <c r="A95" s="112" t="s">
        <v>110</v>
      </c>
      <c r="B95" s="126" t="s">
        <v>111</v>
      </c>
      <c r="C95" s="102"/>
      <c r="D95" s="102"/>
      <c r="E95" s="159">
        <f>E96</f>
        <v>0</v>
      </c>
      <c r="F95" s="159">
        <f t="shared" si="29"/>
        <v>0</v>
      </c>
      <c r="G95" s="159">
        <f t="shared" si="29"/>
        <v>100</v>
      </c>
      <c r="H95" s="159">
        <f t="shared" si="29"/>
        <v>100</v>
      </c>
    </row>
    <row r="96" spans="1:8" x14ac:dyDescent="0.25">
      <c r="A96" s="114">
        <v>3</v>
      </c>
      <c r="B96" s="122" t="s">
        <v>103</v>
      </c>
      <c r="C96" s="102"/>
      <c r="D96" s="102"/>
      <c r="E96" s="160">
        <f>E97</f>
        <v>0</v>
      </c>
      <c r="F96" s="160">
        <f t="shared" si="29"/>
        <v>0</v>
      </c>
      <c r="G96" s="160">
        <f t="shared" si="29"/>
        <v>100</v>
      </c>
      <c r="H96" s="160">
        <f t="shared" si="29"/>
        <v>100</v>
      </c>
    </row>
    <row r="97" spans="1:8" x14ac:dyDescent="0.25">
      <c r="A97" s="116">
        <v>32</v>
      </c>
      <c r="B97" s="117" t="s">
        <v>21</v>
      </c>
      <c r="C97" s="102"/>
      <c r="D97" s="102"/>
      <c r="E97" s="158">
        <f>E98</f>
        <v>0</v>
      </c>
      <c r="F97" s="158">
        <f t="shared" si="29"/>
        <v>0</v>
      </c>
      <c r="G97" s="158">
        <f t="shared" si="29"/>
        <v>100</v>
      </c>
      <c r="H97" s="158">
        <f t="shared" si="29"/>
        <v>100</v>
      </c>
    </row>
    <row r="98" spans="1:8" hidden="1" x14ac:dyDescent="0.25">
      <c r="A98" s="118">
        <v>323</v>
      </c>
      <c r="B98" s="119" t="s">
        <v>128</v>
      </c>
      <c r="C98" s="102"/>
      <c r="D98" s="102"/>
      <c r="E98" s="99">
        <f>E99</f>
        <v>0</v>
      </c>
      <c r="F98" s="99">
        <f t="shared" si="29"/>
        <v>0</v>
      </c>
      <c r="G98" s="99">
        <f t="shared" si="29"/>
        <v>100</v>
      </c>
      <c r="H98" s="99">
        <f t="shared" si="29"/>
        <v>100</v>
      </c>
    </row>
    <row r="99" spans="1:8" hidden="1" x14ac:dyDescent="0.25">
      <c r="A99" s="100">
        <v>3237</v>
      </c>
      <c r="B99" s="101" t="s">
        <v>134</v>
      </c>
      <c r="C99" s="102"/>
      <c r="D99" s="102"/>
      <c r="E99" s="102">
        <v>0</v>
      </c>
      <c r="F99" s="102">
        <v>0</v>
      </c>
      <c r="G99" s="102">
        <v>100</v>
      </c>
      <c r="H99" s="102">
        <f>F99+G99</f>
        <v>100</v>
      </c>
    </row>
    <row r="100" spans="1:8" x14ac:dyDescent="0.25">
      <c r="A100" s="128" t="s">
        <v>217</v>
      </c>
      <c r="B100" s="129" t="s">
        <v>165</v>
      </c>
      <c r="C100" s="87">
        <f t="shared" ref="C100:H104" si="30">C101</f>
        <v>530.89</v>
      </c>
      <c r="D100" s="87">
        <f t="shared" si="30"/>
        <v>530.89</v>
      </c>
      <c r="E100" s="87">
        <f t="shared" si="30"/>
        <v>531</v>
      </c>
      <c r="F100" s="87">
        <v>531</v>
      </c>
      <c r="G100" s="87">
        <f t="shared" si="30"/>
        <v>0</v>
      </c>
      <c r="H100" s="87">
        <f t="shared" si="30"/>
        <v>531</v>
      </c>
    </row>
    <row r="101" spans="1:8" x14ac:dyDescent="0.25">
      <c r="A101" s="112" t="s">
        <v>110</v>
      </c>
      <c r="B101" s="126" t="s">
        <v>111</v>
      </c>
      <c r="C101" s="90">
        <f t="shared" si="30"/>
        <v>530.89</v>
      </c>
      <c r="D101" s="90">
        <f t="shared" si="30"/>
        <v>530.89</v>
      </c>
      <c r="E101" s="90">
        <f t="shared" si="30"/>
        <v>531</v>
      </c>
      <c r="F101" s="90">
        <v>531</v>
      </c>
      <c r="G101" s="90">
        <f t="shared" si="30"/>
        <v>0</v>
      </c>
      <c r="H101" s="90">
        <f t="shared" si="30"/>
        <v>531</v>
      </c>
    </row>
    <row r="102" spans="1:8" x14ac:dyDescent="0.25">
      <c r="A102" s="114">
        <v>3</v>
      </c>
      <c r="B102" s="122" t="s">
        <v>103</v>
      </c>
      <c r="C102" s="93">
        <f t="shared" si="30"/>
        <v>530.89</v>
      </c>
      <c r="D102" s="93">
        <f t="shared" si="30"/>
        <v>530.89</v>
      </c>
      <c r="E102" s="93">
        <f t="shared" si="30"/>
        <v>531</v>
      </c>
      <c r="F102" s="93">
        <v>531</v>
      </c>
      <c r="G102" s="93">
        <f t="shared" si="30"/>
        <v>0</v>
      </c>
      <c r="H102" s="93">
        <f t="shared" si="30"/>
        <v>531</v>
      </c>
    </row>
    <row r="103" spans="1:8" x14ac:dyDescent="0.25">
      <c r="A103" s="116">
        <v>32</v>
      </c>
      <c r="B103" s="117" t="s">
        <v>21</v>
      </c>
      <c r="C103" s="96">
        <f t="shared" si="30"/>
        <v>530.89</v>
      </c>
      <c r="D103" s="96">
        <f t="shared" si="30"/>
        <v>530.89</v>
      </c>
      <c r="E103" s="96">
        <f t="shared" si="30"/>
        <v>531</v>
      </c>
      <c r="F103" s="96">
        <v>531</v>
      </c>
      <c r="G103" s="96">
        <f t="shared" si="30"/>
        <v>0</v>
      </c>
      <c r="H103" s="96">
        <f t="shared" si="30"/>
        <v>531</v>
      </c>
    </row>
    <row r="104" spans="1:8" hidden="1" x14ac:dyDescent="0.25">
      <c r="A104" s="118">
        <v>323</v>
      </c>
      <c r="B104" s="119" t="s">
        <v>128</v>
      </c>
      <c r="C104" s="99">
        <f t="shared" si="30"/>
        <v>530.89</v>
      </c>
      <c r="D104" s="99">
        <f t="shared" si="30"/>
        <v>530.89</v>
      </c>
      <c r="E104" s="99">
        <f t="shared" si="30"/>
        <v>531</v>
      </c>
      <c r="F104" s="99">
        <v>531</v>
      </c>
      <c r="G104" s="99">
        <f t="shared" si="30"/>
        <v>0</v>
      </c>
      <c r="H104" s="99">
        <f t="shared" si="30"/>
        <v>531</v>
      </c>
    </row>
    <row r="105" spans="1:8" hidden="1" x14ac:dyDescent="0.25">
      <c r="A105" s="100">
        <v>3237</v>
      </c>
      <c r="B105" s="101" t="s">
        <v>134</v>
      </c>
      <c r="C105" s="102">
        <v>530.89</v>
      </c>
      <c r="D105" s="103">
        <v>530.89</v>
      </c>
      <c r="E105" s="162">
        <v>531</v>
      </c>
      <c r="F105" s="162">
        <v>531</v>
      </c>
      <c r="G105" s="162">
        <v>0</v>
      </c>
      <c r="H105" s="103">
        <f>E105+G105</f>
        <v>531</v>
      </c>
    </row>
    <row r="106" spans="1:8" ht="51" x14ac:dyDescent="0.25">
      <c r="A106" s="130" t="s">
        <v>218</v>
      </c>
      <c r="B106" s="130" t="s">
        <v>166</v>
      </c>
      <c r="C106" s="87">
        <f t="shared" ref="C106:H106" si="31">C107+C120</f>
        <v>50378.17</v>
      </c>
      <c r="D106" s="87">
        <f t="shared" si="31"/>
        <v>0</v>
      </c>
      <c r="E106" s="87">
        <f t="shared" si="31"/>
        <v>0</v>
      </c>
      <c r="F106" s="87">
        <v>0</v>
      </c>
      <c r="G106" s="87">
        <f t="shared" si="31"/>
        <v>0</v>
      </c>
      <c r="H106" s="87">
        <f t="shared" si="31"/>
        <v>0</v>
      </c>
    </row>
    <row r="107" spans="1:8" x14ac:dyDescent="0.25">
      <c r="A107" s="112" t="s">
        <v>110</v>
      </c>
      <c r="B107" s="126" t="s">
        <v>111</v>
      </c>
      <c r="C107" s="90">
        <f t="shared" ref="C107:H107" si="32">C108</f>
        <v>7556.7100000000009</v>
      </c>
      <c r="D107" s="90">
        <f t="shared" si="32"/>
        <v>0</v>
      </c>
      <c r="E107" s="90">
        <f t="shared" si="32"/>
        <v>0</v>
      </c>
      <c r="F107" s="90">
        <v>0</v>
      </c>
      <c r="G107" s="90">
        <f t="shared" si="32"/>
        <v>0</v>
      </c>
      <c r="H107" s="90">
        <f t="shared" si="32"/>
        <v>0</v>
      </c>
    </row>
    <row r="108" spans="1:8" x14ac:dyDescent="0.25">
      <c r="A108" s="91">
        <v>3</v>
      </c>
      <c r="B108" s="92" t="s">
        <v>103</v>
      </c>
      <c r="C108" s="93">
        <f t="shared" ref="C108:H108" si="33">C109+C116</f>
        <v>7556.7100000000009</v>
      </c>
      <c r="D108" s="93">
        <f t="shared" si="33"/>
        <v>0</v>
      </c>
      <c r="E108" s="93">
        <f t="shared" si="33"/>
        <v>0</v>
      </c>
      <c r="F108" s="93">
        <v>0</v>
      </c>
      <c r="G108" s="93">
        <f t="shared" si="33"/>
        <v>0</v>
      </c>
      <c r="H108" s="93">
        <f t="shared" si="33"/>
        <v>0</v>
      </c>
    </row>
    <row r="109" spans="1:8" x14ac:dyDescent="0.25">
      <c r="A109" s="116">
        <v>31</v>
      </c>
      <c r="B109" s="117" t="s">
        <v>11</v>
      </c>
      <c r="C109" s="96">
        <f t="shared" ref="C109:H109" si="34">C110+C112+C114</f>
        <v>6884.52</v>
      </c>
      <c r="D109" s="96">
        <f t="shared" si="34"/>
        <v>0</v>
      </c>
      <c r="E109" s="96">
        <f t="shared" si="34"/>
        <v>0</v>
      </c>
      <c r="F109" s="96">
        <v>0</v>
      </c>
      <c r="G109" s="96">
        <f t="shared" si="34"/>
        <v>0</v>
      </c>
      <c r="H109" s="96">
        <f t="shared" si="34"/>
        <v>0</v>
      </c>
    </row>
    <row r="110" spans="1:8" hidden="1" x14ac:dyDescent="0.25">
      <c r="A110" s="118">
        <v>311</v>
      </c>
      <c r="B110" s="119" t="s">
        <v>157</v>
      </c>
      <c r="C110" s="99">
        <f t="shared" ref="C110:H110" si="35">C111</f>
        <v>5747.12</v>
      </c>
      <c r="D110" s="99">
        <f t="shared" si="35"/>
        <v>0</v>
      </c>
      <c r="E110" s="99">
        <f t="shared" si="35"/>
        <v>0</v>
      </c>
      <c r="F110" s="99">
        <v>0</v>
      </c>
      <c r="G110" s="99">
        <f t="shared" si="35"/>
        <v>0</v>
      </c>
      <c r="H110" s="99">
        <f t="shared" si="35"/>
        <v>0</v>
      </c>
    </row>
    <row r="111" spans="1:8" hidden="1" x14ac:dyDescent="0.25">
      <c r="A111" s="100">
        <v>3111</v>
      </c>
      <c r="B111" s="101" t="s">
        <v>158</v>
      </c>
      <c r="C111" s="102">
        <v>5747.12</v>
      </c>
      <c r="D111" s="103">
        <v>0</v>
      </c>
      <c r="E111" s="103">
        <v>0</v>
      </c>
      <c r="F111" s="103">
        <v>0</v>
      </c>
      <c r="G111" s="103">
        <v>0</v>
      </c>
      <c r="H111" s="103">
        <v>0</v>
      </c>
    </row>
    <row r="112" spans="1:8" hidden="1" x14ac:dyDescent="0.25">
      <c r="A112" s="118">
        <v>312</v>
      </c>
      <c r="B112" s="119" t="s">
        <v>159</v>
      </c>
      <c r="C112" s="99">
        <f t="shared" ref="C112:H112" si="36">C113</f>
        <v>189.13</v>
      </c>
      <c r="D112" s="99">
        <f t="shared" si="36"/>
        <v>0</v>
      </c>
      <c r="E112" s="99">
        <f t="shared" si="36"/>
        <v>0</v>
      </c>
      <c r="F112" s="99">
        <v>0</v>
      </c>
      <c r="G112" s="99">
        <f t="shared" si="36"/>
        <v>0</v>
      </c>
      <c r="H112" s="99">
        <f t="shared" si="36"/>
        <v>0</v>
      </c>
    </row>
    <row r="113" spans="1:8" hidden="1" x14ac:dyDescent="0.25">
      <c r="A113" s="100">
        <v>3121</v>
      </c>
      <c r="B113" s="101" t="s">
        <v>159</v>
      </c>
      <c r="C113" s="102">
        <v>189.13</v>
      </c>
      <c r="D113" s="103">
        <v>0</v>
      </c>
      <c r="E113" s="103">
        <v>0</v>
      </c>
      <c r="F113" s="103">
        <v>0</v>
      </c>
      <c r="G113" s="103">
        <v>0</v>
      </c>
      <c r="H113" s="103">
        <v>0</v>
      </c>
    </row>
    <row r="114" spans="1:8" hidden="1" x14ac:dyDescent="0.25">
      <c r="A114" s="118">
        <v>313</v>
      </c>
      <c r="B114" s="119" t="s">
        <v>160</v>
      </c>
      <c r="C114" s="99">
        <f t="shared" ref="C114:H114" si="37">C115</f>
        <v>948.27</v>
      </c>
      <c r="D114" s="99">
        <f t="shared" si="37"/>
        <v>0</v>
      </c>
      <c r="E114" s="99">
        <f t="shared" si="37"/>
        <v>0</v>
      </c>
      <c r="F114" s="99">
        <v>0</v>
      </c>
      <c r="G114" s="99">
        <f t="shared" si="37"/>
        <v>0</v>
      </c>
      <c r="H114" s="99">
        <f t="shared" si="37"/>
        <v>0</v>
      </c>
    </row>
    <row r="115" spans="1:8" ht="26.25" hidden="1" x14ac:dyDescent="0.25">
      <c r="A115" s="100">
        <v>3132</v>
      </c>
      <c r="B115" s="101" t="s">
        <v>161</v>
      </c>
      <c r="C115" s="102">
        <v>948.27</v>
      </c>
      <c r="D115" s="103">
        <v>0</v>
      </c>
      <c r="E115" s="103">
        <v>0</v>
      </c>
      <c r="F115" s="103">
        <v>0</v>
      </c>
      <c r="G115" s="103">
        <v>0</v>
      </c>
      <c r="H115" s="103">
        <v>0</v>
      </c>
    </row>
    <row r="116" spans="1:8" x14ac:dyDescent="0.25">
      <c r="A116" s="116">
        <v>32</v>
      </c>
      <c r="B116" s="117" t="s">
        <v>21</v>
      </c>
      <c r="C116" s="96">
        <f t="shared" ref="C116:H116" si="38">C117</f>
        <v>672.19</v>
      </c>
      <c r="D116" s="96">
        <f t="shared" si="38"/>
        <v>0</v>
      </c>
      <c r="E116" s="96">
        <f t="shared" si="38"/>
        <v>0</v>
      </c>
      <c r="F116" s="96">
        <v>0</v>
      </c>
      <c r="G116" s="96">
        <f t="shared" si="38"/>
        <v>0</v>
      </c>
      <c r="H116" s="96">
        <f t="shared" si="38"/>
        <v>0</v>
      </c>
    </row>
    <row r="117" spans="1:8" hidden="1" x14ac:dyDescent="0.25">
      <c r="A117" s="118">
        <v>321</v>
      </c>
      <c r="B117" s="119" t="s">
        <v>120</v>
      </c>
      <c r="C117" s="99">
        <f t="shared" ref="C117:H117" si="39">SUM(C118:C119)</f>
        <v>672.19</v>
      </c>
      <c r="D117" s="99">
        <f t="shared" si="39"/>
        <v>0</v>
      </c>
      <c r="E117" s="99">
        <f t="shared" si="39"/>
        <v>0</v>
      </c>
      <c r="F117" s="99">
        <v>0</v>
      </c>
      <c r="G117" s="99">
        <f t="shared" si="39"/>
        <v>0</v>
      </c>
      <c r="H117" s="99">
        <f t="shared" si="39"/>
        <v>0</v>
      </c>
    </row>
    <row r="118" spans="1:8" hidden="1" x14ac:dyDescent="0.25">
      <c r="A118" s="100">
        <v>3211</v>
      </c>
      <c r="B118" s="101" t="s">
        <v>121</v>
      </c>
      <c r="C118" s="102">
        <v>3.98</v>
      </c>
      <c r="D118" s="103">
        <v>0</v>
      </c>
      <c r="E118" s="103">
        <v>0</v>
      </c>
      <c r="F118" s="103">
        <v>0</v>
      </c>
      <c r="G118" s="103">
        <v>0</v>
      </c>
      <c r="H118" s="103">
        <v>0</v>
      </c>
    </row>
    <row r="119" spans="1:8" ht="26.25" hidden="1" x14ac:dyDescent="0.25">
      <c r="A119" s="100">
        <v>3212</v>
      </c>
      <c r="B119" s="101" t="s">
        <v>162</v>
      </c>
      <c r="C119" s="102">
        <v>668.21</v>
      </c>
      <c r="D119" s="103">
        <v>0</v>
      </c>
      <c r="E119" s="103">
        <v>0</v>
      </c>
      <c r="F119" s="103">
        <v>0</v>
      </c>
      <c r="G119" s="103">
        <v>0</v>
      </c>
      <c r="H119" s="103">
        <v>0</v>
      </c>
    </row>
    <row r="120" spans="1:8" x14ac:dyDescent="0.25">
      <c r="A120" s="112" t="s">
        <v>163</v>
      </c>
      <c r="B120" s="113" t="s">
        <v>164</v>
      </c>
      <c r="C120" s="90">
        <f t="shared" ref="C120:H120" si="40">C121</f>
        <v>42821.46</v>
      </c>
      <c r="D120" s="90">
        <f t="shared" si="40"/>
        <v>0</v>
      </c>
      <c r="E120" s="90">
        <f t="shared" si="40"/>
        <v>0</v>
      </c>
      <c r="F120" s="90">
        <v>0</v>
      </c>
      <c r="G120" s="90">
        <f t="shared" si="40"/>
        <v>0</v>
      </c>
      <c r="H120" s="90">
        <f t="shared" si="40"/>
        <v>0</v>
      </c>
    </row>
    <row r="121" spans="1:8" x14ac:dyDescent="0.25">
      <c r="A121" s="91">
        <v>3</v>
      </c>
      <c r="B121" s="92" t="s">
        <v>103</v>
      </c>
      <c r="C121" s="93">
        <f t="shared" ref="C121:H121" si="41">C122+C129</f>
        <v>42821.46</v>
      </c>
      <c r="D121" s="93">
        <f t="shared" si="41"/>
        <v>0</v>
      </c>
      <c r="E121" s="93">
        <f t="shared" si="41"/>
        <v>0</v>
      </c>
      <c r="F121" s="93">
        <v>0</v>
      </c>
      <c r="G121" s="93">
        <f t="shared" si="41"/>
        <v>0</v>
      </c>
      <c r="H121" s="93">
        <f t="shared" si="41"/>
        <v>0</v>
      </c>
    </row>
    <row r="122" spans="1:8" x14ac:dyDescent="0.25">
      <c r="A122" s="116">
        <v>31</v>
      </c>
      <c r="B122" s="117" t="s">
        <v>11</v>
      </c>
      <c r="C122" s="96">
        <f t="shared" ref="C122:H122" si="42">C123+C125+C127</f>
        <v>39012.36</v>
      </c>
      <c r="D122" s="96">
        <f t="shared" si="42"/>
        <v>0</v>
      </c>
      <c r="E122" s="96">
        <f t="shared" si="42"/>
        <v>0</v>
      </c>
      <c r="F122" s="96">
        <v>0</v>
      </c>
      <c r="G122" s="96">
        <f t="shared" si="42"/>
        <v>0</v>
      </c>
      <c r="H122" s="96">
        <f t="shared" si="42"/>
        <v>0</v>
      </c>
    </row>
    <row r="123" spans="1:8" hidden="1" x14ac:dyDescent="0.25">
      <c r="A123" s="118">
        <v>311</v>
      </c>
      <c r="B123" s="119" t="s">
        <v>157</v>
      </c>
      <c r="C123" s="99">
        <f t="shared" ref="C123:H123" si="43">C124</f>
        <v>32567.07</v>
      </c>
      <c r="D123" s="99">
        <f t="shared" si="43"/>
        <v>0</v>
      </c>
      <c r="E123" s="99">
        <f t="shared" si="43"/>
        <v>0</v>
      </c>
      <c r="F123" s="99">
        <v>0</v>
      </c>
      <c r="G123" s="99">
        <f t="shared" si="43"/>
        <v>0</v>
      </c>
      <c r="H123" s="99">
        <f t="shared" si="43"/>
        <v>0</v>
      </c>
    </row>
    <row r="124" spans="1:8" hidden="1" x14ac:dyDescent="0.25">
      <c r="A124" s="100">
        <v>3111</v>
      </c>
      <c r="B124" s="101" t="s">
        <v>158</v>
      </c>
      <c r="C124" s="102">
        <v>32567.07</v>
      </c>
      <c r="D124" s="103">
        <v>0</v>
      </c>
      <c r="E124" s="103">
        <v>0</v>
      </c>
      <c r="F124" s="103">
        <v>0</v>
      </c>
      <c r="G124" s="103">
        <v>0</v>
      </c>
      <c r="H124" s="103">
        <v>0</v>
      </c>
    </row>
    <row r="125" spans="1:8" hidden="1" x14ac:dyDescent="0.25">
      <c r="A125" s="118">
        <v>312</v>
      </c>
      <c r="B125" s="119" t="s">
        <v>159</v>
      </c>
      <c r="C125" s="99">
        <f t="shared" ref="C125:H125" si="44">C126</f>
        <v>1071.74</v>
      </c>
      <c r="D125" s="99">
        <f t="shared" si="44"/>
        <v>0</v>
      </c>
      <c r="E125" s="99">
        <f t="shared" si="44"/>
        <v>0</v>
      </c>
      <c r="F125" s="99">
        <v>0</v>
      </c>
      <c r="G125" s="99">
        <f t="shared" si="44"/>
        <v>0</v>
      </c>
      <c r="H125" s="99">
        <f t="shared" si="44"/>
        <v>0</v>
      </c>
    </row>
    <row r="126" spans="1:8" hidden="1" x14ac:dyDescent="0.25">
      <c r="A126" s="100">
        <v>3121</v>
      </c>
      <c r="B126" s="101" t="s">
        <v>159</v>
      </c>
      <c r="C126" s="102">
        <v>1071.74</v>
      </c>
      <c r="D126" s="103">
        <v>0</v>
      </c>
      <c r="E126" s="103">
        <v>0</v>
      </c>
      <c r="F126" s="103">
        <v>0</v>
      </c>
      <c r="G126" s="103">
        <v>0</v>
      </c>
      <c r="H126" s="103">
        <v>0</v>
      </c>
    </row>
    <row r="127" spans="1:8" hidden="1" x14ac:dyDescent="0.25">
      <c r="A127" s="118">
        <v>313</v>
      </c>
      <c r="B127" s="119" t="s">
        <v>160</v>
      </c>
      <c r="C127" s="99">
        <f t="shared" ref="C127:H127" si="45">C128</f>
        <v>5373.55</v>
      </c>
      <c r="D127" s="99">
        <f t="shared" si="45"/>
        <v>0</v>
      </c>
      <c r="E127" s="99">
        <f t="shared" si="45"/>
        <v>0</v>
      </c>
      <c r="F127" s="99">
        <v>0</v>
      </c>
      <c r="G127" s="99">
        <f t="shared" si="45"/>
        <v>0</v>
      </c>
      <c r="H127" s="99">
        <f t="shared" si="45"/>
        <v>0</v>
      </c>
    </row>
    <row r="128" spans="1:8" ht="26.25" hidden="1" x14ac:dyDescent="0.25">
      <c r="A128" s="100">
        <v>3132</v>
      </c>
      <c r="B128" s="101" t="s">
        <v>161</v>
      </c>
      <c r="C128" s="102">
        <v>5373.55</v>
      </c>
      <c r="D128" s="103">
        <v>0</v>
      </c>
      <c r="E128" s="103">
        <v>0</v>
      </c>
      <c r="F128" s="103">
        <v>0</v>
      </c>
      <c r="G128" s="103">
        <v>0</v>
      </c>
      <c r="H128" s="103">
        <v>0</v>
      </c>
    </row>
    <row r="129" spans="1:8" x14ac:dyDescent="0.25">
      <c r="A129" s="116">
        <v>32</v>
      </c>
      <c r="B129" s="117" t="s">
        <v>21</v>
      </c>
      <c r="C129" s="96">
        <f t="shared" ref="C129:H129" si="46">C130</f>
        <v>3809.1</v>
      </c>
      <c r="D129" s="96">
        <f t="shared" si="46"/>
        <v>0</v>
      </c>
      <c r="E129" s="96">
        <f t="shared" si="46"/>
        <v>0</v>
      </c>
      <c r="F129" s="96">
        <v>0</v>
      </c>
      <c r="G129" s="96">
        <f t="shared" si="46"/>
        <v>0</v>
      </c>
      <c r="H129" s="96">
        <f t="shared" si="46"/>
        <v>0</v>
      </c>
    </row>
    <row r="130" spans="1:8" hidden="1" x14ac:dyDescent="0.25">
      <c r="A130" s="118">
        <v>321</v>
      </c>
      <c r="B130" s="119" t="s">
        <v>120</v>
      </c>
      <c r="C130" s="99">
        <f t="shared" ref="C130:H130" si="47">SUM(C131:C132)</f>
        <v>3809.1</v>
      </c>
      <c r="D130" s="99">
        <f t="shared" si="47"/>
        <v>0</v>
      </c>
      <c r="E130" s="99">
        <f t="shared" si="47"/>
        <v>0</v>
      </c>
      <c r="F130" s="99">
        <v>0</v>
      </c>
      <c r="G130" s="99">
        <f t="shared" si="47"/>
        <v>0</v>
      </c>
      <c r="H130" s="99">
        <f t="shared" si="47"/>
        <v>0</v>
      </c>
    </row>
    <row r="131" spans="1:8" hidden="1" x14ac:dyDescent="0.25">
      <c r="A131" s="100">
        <v>3211</v>
      </c>
      <c r="B131" s="101" t="s">
        <v>121</v>
      </c>
      <c r="C131" s="102">
        <v>22.56</v>
      </c>
      <c r="D131" s="103">
        <v>0</v>
      </c>
      <c r="E131" s="103">
        <v>0</v>
      </c>
      <c r="F131" s="103">
        <v>0</v>
      </c>
      <c r="G131" s="103">
        <v>0</v>
      </c>
      <c r="H131" s="103">
        <v>0</v>
      </c>
    </row>
    <row r="132" spans="1:8" ht="26.25" hidden="1" x14ac:dyDescent="0.25">
      <c r="A132" s="100">
        <v>3212</v>
      </c>
      <c r="B132" s="101" t="s">
        <v>162</v>
      </c>
      <c r="C132" s="102">
        <v>3786.54</v>
      </c>
      <c r="D132" s="103">
        <v>0</v>
      </c>
      <c r="E132" s="103">
        <v>0</v>
      </c>
      <c r="F132" s="103">
        <v>0</v>
      </c>
      <c r="G132" s="103">
        <v>0</v>
      </c>
      <c r="H132" s="103">
        <v>0</v>
      </c>
    </row>
    <row r="133" spans="1:8" ht="51" x14ac:dyDescent="0.25">
      <c r="A133" s="130" t="s">
        <v>219</v>
      </c>
      <c r="B133" s="130" t="s">
        <v>167</v>
      </c>
      <c r="C133" s="87">
        <f t="shared" ref="C133:H133" si="48">C134+C147</f>
        <v>22914.73</v>
      </c>
      <c r="D133" s="87">
        <f t="shared" si="48"/>
        <v>56382.39</v>
      </c>
      <c r="E133" s="87">
        <f t="shared" si="48"/>
        <v>0</v>
      </c>
      <c r="F133" s="87">
        <v>0</v>
      </c>
      <c r="G133" s="87">
        <f t="shared" si="48"/>
        <v>0</v>
      </c>
      <c r="H133" s="87">
        <f t="shared" si="48"/>
        <v>0</v>
      </c>
    </row>
    <row r="134" spans="1:8" x14ac:dyDescent="0.25">
      <c r="A134" s="112" t="s">
        <v>110</v>
      </c>
      <c r="B134" s="126" t="s">
        <v>111</v>
      </c>
      <c r="C134" s="90">
        <f>C135</f>
        <v>3437.2300000000005</v>
      </c>
      <c r="D134" s="90">
        <v>8457.3700000000008</v>
      </c>
      <c r="E134" s="90">
        <f>E135</f>
        <v>0</v>
      </c>
      <c r="F134" s="90">
        <v>0</v>
      </c>
      <c r="G134" s="90">
        <f>G135</f>
        <v>0</v>
      </c>
      <c r="H134" s="90">
        <f>H135</f>
        <v>0</v>
      </c>
    </row>
    <row r="135" spans="1:8" x14ac:dyDescent="0.25">
      <c r="A135" s="91">
        <v>3</v>
      </c>
      <c r="B135" s="92" t="s">
        <v>103</v>
      </c>
      <c r="C135" s="93">
        <f t="shared" ref="C135:H135" si="49">C136+C143</f>
        <v>3437.2300000000005</v>
      </c>
      <c r="D135" s="93">
        <f t="shared" si="49"/>
        <v>8457.3700000000008</v>
      </c>
      <c r="E135" s="93">
        <f t="shared" si="49"/>
        <v>0</v>
      </c>
      <c r="F135" s="93">
        <v>0</v>
      </c>
      <c r="G135" s="93">
        <f t="shared" si="49"/>
        <v>0</v>
      </c>
      <c r="H135" s="93">
        <f t="shared" si="49"/>
        <v>0</v>
      </c>
    </row>
    <row r="136" spans="1:8" x14ac:dyDescent="0.25">
      <c r="A136" s="116">
        <v>31</v>
      </c>
      <c r="B136" s="117" t="s">
        <v>11</v>
      </c>
      <c r="C136" s="96">
        <f>C137+C139+C141</f>
        <v>3064.26</v>
      </c>
      <c r="D136" s="96">
        <v>7836.46</v>
      </c>
      <c r="E136" s="96">
        <f>E137+E139+E141</f>
        <v>0</v>
      </c>
      <c r="F136" s="96">
        <v>0</v>
      </c>
      <c r="G136" s="96">
        <f>G137+G139+G141</f>
        <v>0</v>
      </c>
      <c r="H136" s="96">
        <f>H137+H139+H141</f>
        <v>0</v>
      </c>
    </row>
    <row r="137" spans="1:8" hidden="1" x14ac:dyDescent="0.25">
      <c r="A137" s="118">
        <v>311</v>
      </c>
      <c r="B137" s="119" t="s">
        <v>157</v>
      </c>
      <c r="C137" s="99">
        <f t="shared" ref="C137:H137" si="50">C138</f>
        <v>2301.3000000000002</v>
      </c>
      <c r="D137" s="99">
        <f t="shared" si="50"/>
        <v>6470.24</v>
      </c>
      <c r="E137" s="99">
        <f t="shared" si="50"/>
        <v>0</v>
      </c>
      <c r="F137" s="99">
        <v>0</v>
      </c>
      <c r="G137" s="99">
        <f t="shared" si="50"/>
        <v>0</v>
      </c>
      <c r="H137" s="99">
        <f t="shared" si="50"/>
        <v>0</v>
      </c>
    </row>
    <row r="138" spans="1:8" hidden="1" x14ac:dyDescent="0.25">
      <c r="A138" s="100">
        <v>3111</v>
      </c>
      <c r="B138" s="101" t="s">
        <v>158</v>
      </c>
      <c r="C138" s="102">
        <v>2301.3000000000002</v>
      </c>
      <c r="D138" s="103">
        <v>6470.24</v>
      </c>
      <c r="E138" s="103">
        <v>0</v>
      </c>
      <c r="F138" s="103">
        <v>0</v>
      </c>
      <c r="G138" s="103">
        <v>0</v>
      </c>
      <c r="H138" s="103">
        <v>0</v>
      </c>
    </row>
    <row r="139" spans="1:8" hidden="1" x14ac:dyDescent="0.25">
      <c r="A139" s="118">
        <v>312</v>
      </c>
      <c r="B139" s="119" t="s">
        <v>159</v>
      </c>
      <c r="C139" s="99">
        <f t="shared" ref="C139:H139" si="51">C140</f>
        <v>383.24</v>
      </c>
      <c r="D139" s="99">
        <f t="shared" si="51"/>
        <v>298.63</v>
      </c>
      <c r="E139" s="99">
        <f t="shared" si="51"/>
        <v>0</v>
      </c>
      <c r="F139" s="99">
        <v>0</v>
      </c>
      <c r="G139" s="99">
        <f t="shared" si="51"/>
        <v>0</v>
      </c>
      <c r="H139" s="99">
        <f t="shared" si="51"/>
        <v>0</v>
      </c>
    </row>
    <row r="140" spans="1:8" hidden="1" x14ac:dyDescent="0.25">
      <c r="A140" s="100">
        <v>3121</v>
      </c>
      <c r="B140" s="101" t="s">
        <v>159</v>
      </c>
      <c r="C140" s="102">
        <v>383.24</v>
      </c>
      <c r="D140" s="103">
        <v>298.63</v>
      </c>
      <c r="E140" s="103">
        <v>0</v>
      </c>
      <c r="F140" s="103">
        <v>0</v>
      </c>
      <c r="G140" s="103">
        <v>0</v>
      </c>
      <c r="H140" s="103">
        <v>0</v>
      </c>
    </row>
    <row r="141" spans="1:8" hidden="1" x14ac:dyDescent="0.25">
      <c r="A141" s="118">
        <v>313</v>
      </c>
      <c r="B141" s="119" t="s">
        <v>160</v>
      </c>
      <c r="C141" s="99">
        <f>C142</f>
        <v>379.72</v>
      </c>
      <c r="D141" s="99">
        <v>1067.5899999999999</v>
      </c>
      <c r="E141" s="99">
        <f>E142</f>
        <v>0</v>
      </c>
      <c r="F141" s="99">
        <v>0</v>
      </c>
      <c r="G141" s="99">
        <f>G142</f>
        <v>0</v>
      </c>
      <c r="H141" s="99">
        <f>H142</f>
        <v>0</v>
      </c>
    </row>
    <row r="142" spans="1:8" ht="26.25" hidden="1" x14ac:dyDescent="0.25">
      <c r="A142" s="100">
        <v>3132</v>
      </c>
      <c r="B142" s="101" t="s">
        <v>161</v>
      </c>
      <c r="C142" s="102">
        <v>379.72</v>
      </c>
      <c r="D142" s="103">
        <v>1067.5899999999999</v>
      </c>
      <c r="E142" s="103">
        <v>0</v>
      </c>
      <c r="F142" s="103">
        <v>0</v>
      </c>
      <c r="G142" s="103">
        <v>0</v>
      </c>
      <c r="H142" s="103">
        <v>0</v>
      </c>
    </row>
    <row r="143" spans="1:8" x14ac:dyDescent="0.25">
      <c r="A143" s="116">
        <v>32</v>
      </c>
      <c r="B143" s="117" t="s">
        <v>21</v>
      </c>
      <c r="C143" s="96">
        <f t="shared" ref="C143:H143" si="52">C144</f>
        <v>372.97</v>
      </c>
      <c r="D143" s="96">
        <f t="shared" si="52"/>
        <v>620.91</v>
      </c>
      <c r="E143" s="96">
        <f t="shared" si="52"/>
        <v>0</v>
      </c>
      <c r="F143" s="96">
        <v>0</v>
      </c>
      <c r="G143" s="96">
        <f t="shared" si="52"/>
        <v>0</v>
      </c>
      <c r="H143" s="96">
        <f t="shared" si="52"/>
        <v>0</v>
      </c>
    </row>
    <row r="144" spans="1:8" hidden="1" x14ac:dyDescent="0.25">
      <c r="A144" s="118">
        <v>321</v>
      </c>
      <c r="B144" s="119" t="s">
        <v>120</v>
      </c>
      <c r="C144" s="99">
        <f t="shared" ref="C144:H144" si="53">SUM(C145:C146)</f>
        <v>372.97</v>
      </c>
      <c r="D144" s="99">
        <f t="shared" si="53"/>
        <v>620.91</v>
      </c>
      <c r="E144" s="99">
        <f t="shared" si="53"/>
        <v>0</v>
      </c>
      <c r="F144" s="99">
        <v>0</v>
      </c>
      <c r="G144" s="99">
        <f t="shared" si="53"/>
        <v>0</v>
      </c>
      <c r="H144" s="99">
        <f t="shared" si="53"/>
        <v>0</v>
      </c>
    </row>
    <row r="145" spans="1:8" hidden="1" x14ac:dyDescent="0.25">
      <c r="A145" s="100">
        <v>3211</v>
      </c>
      <c r="B145" s="101" t="s">
        <v>121</v>
      </c>
      <c r="C145" s="102">
        <v>19.91</v>
      </c>
      <c r="D145" s="103">
        <v>19.91</v>
      </c>
      <c r="E145" s="103">
        <v>0</v>
      </c>
      <c r="F145" s="103">
        <v>0</v>
      </c>
      <c r="G145" s="103">
        <v>0</v>
      </c>
      <c r="H145" s="103">
        <v>0</v>
      </c>
    </row>
    <row r="146" spans="1:8" ht="26.25" hidden="1" x14ac:dyDescent="0.25">
      <c r="A146" s="100">
        <v>3212</v>
      </c>
      <c r="B146" s="101" t="s">
        <v>162</v>
      </c>
      <c r="C146" s="102">
        <v>353.06</v>
      </c>
      <c r="D146" s="103">
        <v>601</v>
      </c>
      <c r="E146" s="103">
        <v>0</v>
      </c>
      <c r="F146" s="103">
        <v>0</v>
      </c>
      <c r="G146" s="103">
        <v>0</v>
      </c>
      <c r="H146" s="103">
        <v>0</v>
      </c>
    </row>
    <row r="147" spans="1:8" x14ac:dyDescent="0.25">
      <c r="A147" s="112" t="s">
        <v>163</v>
      </c>
      <c r="B147" s="113" t="s">
        <v>164</v>
      </c>
      <c r="C147" s="90">
        <f t="shared" ref="C147:H147" si="54">C148</f>
        <v>19477.5</v>
      </c>
      <c r="D147" s="90">
        <f t="shared" si="54"/>
        <v>47925.02</v>
      </c>
      <c r="E147" s="90">
        <f t="shared" si="54"/>
        <v>0</v>
      </c>
      <c r="F147" s="90">
        <v>0</v>
      </c>
      <c r="G147" s="90">
        <f t="shared" si="54"/>
        <v>0</v>
      </c>
      <c r="H147" s="90">
        <f t="shared" si="54"/>
        <v>0</v>
      </c>
    </row>
    <row r="148" spans="1:8" x14ac:dyDescent="0.25">
      <c r="A148" s="91">
        <v>3</v>
      </c>
      <c r="B148" s="92" t="s">
        <v>103</v>
      </c>
      <c r="C148" s="93">
        <f t="shared" ref="C148:H148" si="55">C149+C156</f>
        <v>19477.5</v>
      </c>
      <c r="D148" s="93">
        <f t="shared" si="55"/>
        <v>47925.02</v>
      </c>
      <c r="E148" s="93">
        <f t="shared" si="55"/>
        <v>0</v>
      </c>
      <c r="F148" s="93">
        <v>0</v>
      </c>
      <c r="G148" s="93">
        <f t="shared" si="55"/>
        <v>0</v>
      </c>
      <c r="H148" s="93">
        <f t="shared" si="55"/>
        <v>0</v>
      </c>
    </row>
    <row r="149" spans="1:8" x14ac:dyDescent="0.25">
      <c r="A149" s="116">
        <v>31</v>
      </c>
      <c r="B149" s="117" t="s">
        <v>11</v>
      </c>
      <c r="C149" s="96">
        <f t="shared" ref="C149:H149" si="56">C150+C152+C154</f>
        <v>17364.05</v>
      </c>
      <c r="D149" s="96">
        <f t="shared" si="56"/>
        <v>44406.57</v>
      </c>
      <c r="E149" s="96">
        <f t="shared" si="56"/>
        <v>0</v>
      </c>
      <c r="F149" s="96">
        <v>0</v>
      </c>
      <c r="G149" s="96">
        <f t="shared" si="56"/>
        <v>0</v>
      </c>
      <c r="H149" s="96">
        <f t="shared" si="56"/>
        <v>0</v>
      </c>
    </row>
    <row r="150" spans="1:8" hidden="1" x14ac:dyDescent="0.25">
      <c r="A150" s="118">
        <v>311</v>
      </c>
      <c r="B150" s="119" t="s">
        <v>157</v>
      </c>
      <c r="C150" s="99">
        <f t="shared" ref="C150:H150" si="57">C151</f>
        <v>13040.67</v>
      </c>
      <c r="D150" s="99">
        <f t="shared" si="57"/>
        <v>36664.68</v>
      </c>
      <c r="E150" s="99">
        <f t="shared" si="57"/>
        <v>0</v>
      </c>
      <c r="F150" s="99">
        <v>0</v>
      </c>
      <c r="G150" s="99">
        <f t="shared" si="57"/>
        <v>0</v>
      </c>
      <c r="H150" s="99">
        <f t="shared" si="57"/>
        <v>0</v>
      </c>
    </row>
    <row r="151" spans="1:8" hidden="1" x14ac:dyDescent="0.25">
      <c r="A151" s="100">
        <v>3111</v>
      </c>
      <c r="B151" s="101" t="s">
        <v>158</v>
      </c>
      <c r="C151" s="102">
        <v>13040.67</v>
      </c>
      <c r="D151" s="103">
        <v>36664.68</v>
      </c>
      <c r="E151" s="103">
        <v>0</v>
      </c>
      <c r="F151" s="103">
        <v>0</v>
      </c>
      <c r="G151" s="103">
        <v>0</v>
      </c>
      <c r="H151" s="103">
        <v>0</v>
      </c>
    </row>
    <row r="152" spans="1:8" hidden="1" x14ac:dyDescent="0.25">
      <c r="A152" s="118">
        <v>312</v>
      </c>
      <c r="B152" s="119" t="s">
        <v>159</v>
      </c>
      <c r="C152" s="99">
        <f t="shared" ref="C152:H152" si="58">C153</f>
        <v>2171.67</v>
      </c>
      <c r="D152" s="99">
        <f t="shared" si="58"/>
        <v>1692.22</v>
      </c>
      <c r="E152" s="99">
        <f t="shared" si="58"/>
        <v>0</v>
      </c>
      <c r="F152" s="99">
        <v>0</v>
      </c>
      <c r="G152" s="99">
        <f t="shared" si="58"/>
        <v>0</v>
      </c>
      <c r="H152" s="99">
        <f t="shared" si="58"/>
        <v>0</v>
      </c>
    </row>
    <row r="153" spans="1:8" hidden="1" x14ac:dyDescent="0.25">
      <c r="A153" s="100">
        <v>3121</v>
      </c>
      <c r="B153" s="101" t="s">
        <v>159</v>
      </c>
      <c r="C153" s="102">
        <v>2171.67</v>
      </c>
      <c r="D153" s="103">
        <v>1692.22</v>
      </c>
      <c r="E153" s="103">
        <v>0</v>
      </c>
      <c r="F153" s="103">
        <v>0</v>
      </c>
      <c r="G153" s="103">
        <v>0</v>
      </c>
      <c r="H153" s="103">
        <v>0</v>
      </c>
    </row>
    <row r="154" spans="1:8" hidden="1" x14ac:dyDescent="0.25">
      <c r="A154" s="118">
        <v>313</v>
      </c>
      <c r="B154" s="119" t="s">
        <v>160</v>
      </c>
      <c r="C154" s="99">
        <f t="shared" ref="C154:H154" si="59">C155</f>
        <v>2151.71</v>
      </c>
      <c r="D154" s="99">
        <f t="shared" si="59"/>
        <v>6049.67</v>
      </c>
      <c r="E154" s="99">
        <f t="shared" si="59"/>
        <v>0</v>
      </c>
      <c r="F154" s="99">
        <v>0</v>
      </c>
      <c r="G154" s="99">
        <f t="shared" si="59"/>
        <v>0</v>
      </c>
      <c r="H154" s="99">
        <f t="shared" si="59"/>
        <v>0</v>
      </c>
    </row>
    <row r="155" spans="1:8" ht="26.25" hidden="1" x14ac:dyDescent="0.25">
      <c r="A155" s="100">
        <v>3132</v>
      </c>
      <c r="B155" s="101" t="s">
        <v>161</v>
      </c>
      <c r="C155" s="102">
        <v>2151.71</v>
      </c>
      <c r="D155" s="103">
        <v>6049.67</v>
      </c>
      <c r="E155" s="103">
        <v>0</v>
      </c>
      <c r="F155" s="103">
        <v>0</v>
      </c>
      <c r="G155" s="103">
        <v>0</v>
      </c>
      <c r="H155" s="103">
        <v>0</v>
      </c>
    </row>
    <row r="156" spans="1:8" x14ac:dyDescent="0.25">
      <c r="A156" s="116">
        <v>32</v>
      </c>
      <c r="B156" s="117" t="s">
        <v>21</v>
      </c>
      <c r="C156" s="96">
        <f t="shared" ref="C156:H156" si="60">C157</f>
        <v>2113.4500000000003</v>
      </c>
      <c r="D156" s="96">
        <f t="shared" si="60"/>
        <v>3518.45</v>
      </c>
      <c r="E156" s="96">
        <f t="shared" si="60"/>
        <v>0</v>
      </c>
      <c r="F156" s="96">
        <v>0</v>
      </c>
      <c r="G156" s="96">
        <f t="shared" si="60"/>
        <v>0</v>
      </c>
      <c r="H156" s="96">
        <f t="shared" si="60"/>
        <v>0</v>
      </c>
    </row>
    <row r="157" spans="1:8" hidden="1" x14ac:dyDescent="0.25">
      <c r="A157" s="118">
        <v>321</v>
      </c>
      <c r="B157" s="119" t="s">
        <v>120</v>
      </c>
      <c r="C157" s="99">
        <f t="shared" ref="C157:H157" si="61">SUM(C158:C159)</f>
        <v>2113.4500000000003</v>
      </c>
      <c r="D157" s="99">
        <f t="shared" si="61"/>
        <v>3518.45</v>
      </c>
      <c r="E157" s="99">
        <f t="shared" si="61"/>
        <v>0</v>
      </c>
      <c r="F157" s="99">
        <v>0</v>
      </c>
      <c r="G157" s="99">
        <f t="shared" si="61"/>
        <v>0</v>
      </c>
      <c r="H157" s="99">
        <f t="shared" si="61"/>
        <v>0</v>
      </c>
    </row>
    <row r="158" spans="1:8" hidden="1" x14ac:dyDescent="0.25">
      <c r="A158" s="100">
        <v>3211</v>
      </c>
      <c r="B158" s="101" t="s">
        <v>121</v>
      </c>
      <c r="C158" s="102">
        <v>112.81</v>
      </c>
      <c r="D158" s="103">
        <v>112.81</v>
      </c>
      <c r="E158" s="103">
        <v>0</v>
      </c>
      <c r="F158" s="103">
        <v>0</v>
      </c>
      <c r="G158" s="103">
        <v>0</v>
      </c>
      <c r="H158" s="103">
        <v>0</v>
      </c>
    </row>
    <row r="159" spans="1:8" ht="26.25" hidden="1" x14ac:dyDescent="0.25">
      <c r="A159" s="100">
        <v>3212</v>
      </c>
      <c r="B159" s="101" t="s">
        <v>162</v>
      </c>
      <c r="C159" s="102">
        <v>2000.64</v>
      </c>
      <c r="D159" s="103">
        <v>3405.64</v>
      </c>
      <c r="E159" s="103">
        <v>0</v>
      </c>
      <c r="F159" s="103">
        <v>0</v>
      </c>
      <c r="G159" s="103">
        <v>0</v>
      </c>
      <c r="H159" s="103">
        <v>0</v>
      </c>
    </row>
    <row r="160" spans="1:8" ht="51" x14ac:dyDescent="0.25">
      <c r="A160" s="130" t="s">
        <v>168</v>
      </c>
      <c r="B160" s="130" t="s">
        <v>169</v>
      </c>
      <c r="C160" s="87">
        <f t="shared" ref="C160:H160" si="62">C161+C174</f>
        <v>0</v>
      </c>
      <c r="D160" s="87">
        <f t="shared" si="62"/>
        <v>0</v>
      </c>
      <c r="E160" s="87">
        <f t="shared" si="62"/>
        <v>35500</v>
      </c>
      <c r="F160" s="87">
        <v>35500</v>
      </c>
      <c r="G160" s="87">
        <f t="shared" si="62"/>
        <v>11840.08</v>
      </c>
      <c r="H160" s="87">
        <f t="shared" si="62"/>
        <v>47340.08</v>
      </c>
    </row>
    <row r="161" spans="1:8" x14ac:dyDescent="0.25">
      <c r="A161" s="112" t="s">
        <v>110</v>
      </c>
      <c r="B161" s="126" t="s">
        <v>111</v>
      </c>
      <c r="C161" s="90">
        <f t="shared" ref="C161:H161" si="63">C162</f>
        <v>0</v>
      </c>
      <c r="D161" s="90">
        <f t="shared" si="63"/>
        <v>0</v>
      </c>
      <c r="E161" s="90">
        <f t="shared" si="63"/>
        <v>5325</v>
      </c>
      <c r="F161" s="90">
        <v>5325</v>
      </c>
      <c r="G161" s="90">
        <f t="shared" si="63"/>
        <v>1776.01</v>
      </c>
      <c r="H161" s="90">
        <f t="shared" si="63"/>
        <v>7101.01</v>
      </c>
    </row>
    <row r="162" spans="1:8" x14ac:dyDescent="0.25">
      <c r="A162" s="91">
        <v>3</v>
      </c>
      <c r="B162" s="92" t="s">
        <v>103</v>
      </c>
      <c r="C162" s="93">
        <f t="shared" ref="C162:H162" si="64">C163+C170</f>
        <v>0</v>
      </c>
      <c r="D162" s="93">
        <f t="shared" si="64"/>
        <v>0</v>
      </c>
      <c r="E162" s="93">
        <f t="shared" si="64"/>
        <v>5325</v>
      </c>
      <c r="F162" s="93">
        <v>5325</v>
      </c>
      <c r="G162" s="93">
        <f t="shared" si="64"/>
        <v>1776.01</v>
      </c>
      <c r="H162" s="93">
        <f t="shared" si="64"/>
        <v>7101.01</v>
      </c>
    </row>
    <row r="163" spans="1:8" x14ac:dyDescent="0.25">
      <c r="A163" s="116">
        <v>31</v>
      </c>
      <c r="B163" s="117" t="s">
        <v>11</v>
      </c>
      <c r="C163" s="96">
        <f t="shared" ref="C163:H163" si="65">C164+C166+C168</f>
        <v>0</v>
      </c>
      <c r="D163" s="96">
        <f t="shared" si="65"/>
        <v>0</v>
      </c>
      <c r="E163" s="96">
        <f t="shared" si="65"/>
        <v>4642.5</v>
      </c>
      <c r="F163" s="96">
        <v>4642.5</v>
      </c>
      <c r="G163" s="96">
        <f t="shared" si="65"/>
        <v>1917.1</v>
      </c>
      <c r="H163" s="96">
        <f t="shared" si="65"/>
        <v>6559.6</v>
      </c>
    </row>
    <row r="164" spans="1:8" hidden="1" x14ac:dyDescent="0.25">
      <c r="A164" s="118">
        <v>311</v>
      </c>
      <c r="B164" s="119" t="s">
        <v>157</v>
      </c>
      <c r="C164" s="99">
        <f t="shared" ref="C164:H164" si="66">C165</f>
        <v>0</v>
      </c>
      <c r="D164" s="99">
        <f t="shared" si="66"/>
        <v>0</v>
      </c>
      <c r="E164" s="99">
        <f t="shared" si="66"/>
        <v>3712.5</v>
      </c>
      <c r="F164" s="99">
        <v>3712.5</v>
      </c>
      <c r="G164" s="99">
        <f t="shared" si="66"/>
        <v>1506.04</v>
      </c>
      <c r="H164" s="99">
        <f t="shared" si="66"/>
        <v>5218.54</v>
      </c>
    </row>
    <row r="165" spans="1:8" hidden="1" x14ac:dyDescent="0.25">
      <c r="A165" s="100">
        <v>3111</v>
      </c>
      <c r="B165" s="101" t="s">
        <v>158</v>
      </c>
      <c r="C165" s="102">
        <v>0</v>
      </c>
      <c r="D165" s="103">
        <v>0</v>
      </c>
      <c r="E165" s="103">
        <v>3712.5</v>
      </c>
      <c r="F165" s="103">
        <v>3712.5</v>
      </c>
      <c r="G165" s="103">
        <v>1506.04</v>
      </c>
      <c r="H165" s="103">
        <f>F165+G165</f>
        <v>5218.54</v>
      </c>
    </row>
    <row r="166" spans="1:8" hidden="1" x14ac:dyDescent="0.25">
      <c r="A166" s="118">
        <v>312</v>
      </c>
      <c r="B166" s="119" t="s">
        <v>159</v>
      </c>
      <c r="C166" s="99">
        <f t="shared" ref="C166:H166" si="67">C167</f>
        <v>0</v>
      </c>
      <c r="D166" s="99">
        <f t="shared" si="67"/>
        <v>0</v>
      </c>
      <c r="E166" s="99">
        <f t="shared" si="67"/>
        <v>315</v>
      </c>
      <c r="F166" s="99">
        <v>315</v>
      </c>
      <c r="G166" s="99">
        <f t="shared" si="67"/>
        <v>165</v>
      </c>
      <c r="H166" s="99">
        <f t="shared" si="67"/>
        <v>480</v>
      </c>
    </row>
    <row r="167" spans="1:8" hidden="1" x14ac:dyDescent="0.25">
      <c r="A167" s="100">
        <v>3121</v>
      </c>
      <c r="B167" s="101" t="s">
        <v>159</v>
      </c>
      <c r="C167" s="102">
        <v>0</v>
      </c>
      <c r="D167" s="103">
        <v>0</v>
      </c>
      <c r="E167" s="103">
        <v>315</v>
      </c>
      <c r="F167" s="103">
        <v>315</v>
      </c>
      <c r="G167" s="103">
        <v>165</v>
      </c>
      <c r="H167" s="103">
        <f>F167+G167</f>
        <v>480</v>
      </c>
    </row>
    <row r="168" spans="1:8" hidden="1" x14ac:dyDescent="0.25">
      <c r="A168" s="118">
        <v>313</v>
      </c>
      <c r="B168" s="119" t="s">
        <v>160</v>
      </c>
      <c r="C168" s="99">
        <f t="shared" ref="C168:H168" si="68">C169</f>
        <v>0</v>
      </c>
      <c r="D168" s="99">
        <f t="shared" si="68"/>
        <v>0</v>
      </c>
      <c r="E168" s="99">
        <f t="shared" si="68"/>
        <v>615</v>
      </c>
      <c r="F168" s="99">
        <v>615</v>
      </c>
      <c r="G168" s="99">
        <f t="shared" si="68"/>
        <v>246.06</v>
      </c>
      <c r="H168" s="99">
        <f t="shared" si="68"/>
        <v>861.06</v>
      </c>
    </row>
    <row r="169" spans="1:8" ht="26.25" hidden="1" x14ac:dyDescent="0.25">
      <c r="A169" s="100">
        <v>3132</v>
      </c>
      <c r="B169" s="101" t="s">
        <v>161</v>
      </c>
      <c r="C169" s="102">
        <v>0</v>
      </c>
      <c r="D169" s="103">
        <v>0</v>
      </c>
      <c r="E169" s="103">
        <v>615</v>
      </c>
      <c r="F169" s="103">
        <v>615</v>
      </c>
      <c r="G169" s="103">
        <v>246.06</v>
      </c>
      <c r="H169" s="103">
        <f>F169+G169</f>
        <v>861.06</v>
      </c>
    </row>
    <row r="170" spans="1:8" x14ac:dyDescent="0.25">
      <c r="A170" s="116">
        <v>32</v>
      </c>
      <c r="B170" s="117" t="s">
        <v>21</v>
      </c>
      <c r="C170" s="96">
        <f t="shared" ref="C170:H170" si="69">C171</f>
        <v>0</v>
      </c>
      <c r="D170" s="96">
        <f t="shared" si="69"/>
        <v>0</v>
      </c>
      <c r="E170" s="96">
        <f t="shared" si="69"/>
        <v>682.5</v>
      </c>
      <c r="F170" s="96">
        <v>682.5</v>
      </c>
      <c r="G170" s="96">
        <f t="shared" si="69"/>
        <v>-141.09</v>
      </c>
      <c r="H170" s="96">
        <f t="shared" si="69"/>
        <v>541.41</v>
      </c>
    </row>
    <row r="171" spans="1:8" hidden="1" x14ac:dyDescent="0.25">
      <c r="A171" s="118">
        <v>321</v>
      </c>
      <c r="B171" s="119" t="s">
        <v>120</v>
      </c>
      <c r="C171" s="99">
        <f t="shared" ref="C171:H171" si="70">SUM(C172:C173)</f>
        <v>0</v>
      </c>
      <c r="D171" s="99">
        <f t="shared" si="70"/>
        <v>0</v>
      </c>
      <c r="E171" s="99">
        <f t="shared" si="70"/>
        <v>682.5</v>
      </c>
      <c r="F171" s="99">
        <v>682.5</v>
      </c>
      <c r="G171" s="99">
        <f t="shared" si="70"/>
        <v>-141.09</v>
      </c>
      <c r="H171" s="99">
        <f t="shared" si="70"/>
        <v>541.41</v>
      </c>
    </row>
    <row r="172" spans="1:8" hidden="1" x14ac:dyDescent="0.25">
      <c r="A172" s="100">
        <v>3211</v>
      </c>
      <c r="B172" s="101" t="s">
        <v>121</v>
      </c>
      <c r="C172" s="102">
        <v>0</v>
      </c>
      <c r="D172" s="102">
        <v>0</v>
      </c>
      <c r="E172" s="102">
        <v>30</v>
      </c>
      <c r="F172" s="102">
        <v>30</v>
      </c>
      <c r="G172" s="103">
        <v>10.5</v>
      </c>
      <c r="H172" s="103">
        <f>F172+G172</f>
        <v>40.5</v>
      </c>
    </row>
    <row r="173" spans="1:8" ht="26.25" hidden="1" x14ac:dyDescent="0.25">
      <c r="A173" s="100">
        <v>3212</v>
      </c>
      <c r="B173" s="101" t="s">
        <v>162</v>
      </c>
      <c r="C173" s="102">
        <v>0</v>
      </c>
      <c r="D173" s="103">
        <v>0</v>
      </c>
      <c r="E173" s="103">
        <v>652.5</v>
      </c>
      <c r="F173" s="103">
        <v>652.5</v>
      </c>
      <c r="G173" s="103">
        <v>-151.59</v>
      </c>
      <c r="H173" s="103">
        <f>F173+G173</f>
        <v>500.90999999999997</v>
      </c>
    </row>
    <row r="174" spans="1:8" x14ac:dyDescent="0.25">
      <c r="A174" s="112" t="s">
        <v>163</v>
      </c>
      <c r="B174" s="113" t="s">
        <v>164</v>
      </c>
      <c r="C174" s="90">
        <f t="shared" ref="C174:H174" si="71">C175</f>
        <v>0</v>
      </c>
      <c r="D174" s="90">
        <f t="shared" si="71"/>
        <v>0</v>
      </c>
      <c r="E174" s="90">
        <f t="shared" si="71"/>
        <v>30175</v>
      </c>
      <c r="F174" s="90">
        <v>30175</v>
      </c>
      <c r="G174" s="90">
        <f t="shared" si="71"/>
        <v>10064.07</v>
      </c>
      <c r="H174" s="90">
        <f t="shared" si="71"/>
        <v>40239.07</v>
      </c>
    </row>
    <row r="175" spans="1:8" x14ac:dyDescent="0.25">
      <c r="A175" s="91">
        <v>3</v>
      </c>
      <c r="B175" s="92" t="s">
        <v>103</v>
      </c>
      <c r="C175" s="93">
        <f t="shared" ref="C175:H175" si="72">C176+C183</f>
        <v>0</v>
      </c>
      <c r="D175" s="93">
        <f t="shared" si="72"/>
        <v>0</v>
      </c>
      <c r="E175" s="93">
        <f t="shared" si="72"/>
        <v>30175</v>
      </c>
      <c r="F175" s="93">
        <v>30175</v>
      </c>
      <c r="G175" s="93">
        <f t="shared" si="72"/>
        <v>10064.07</v>
      </c>
      <c r="H175" s="93">
        <f t="shared" si="72"/>
        <v>40239.07</v>
      </c>
    </row>
    <row r="176" spans="1:8" x14ac:dyDescent="0.25">
      <c r="A176" s="116">
        <v>31</v>
      </c>
      <c r="B176" s="117" t="s">
        <v>11</v>
      </c>
      <c r="C176" s="96">
        <f t="shared" ref="C176:H176" si="73">C177+C179+C181</f>
        <v>0</v>
      </c>
      <c r="D176" s="96">
        <f t="shared" si="73"/>
        <v>0</v>
      </c>
      <c r="E176" s="96">
        <f t="shared" si="73"/>
        <v>26307.5</v>
      </c>
      <c r="F176" s="96">
        <v>26307.5</v>
      </c>
      <c r="G176" s="96">
        <f t="shared" si="73"/>
        <v>10863.6</v>
      </c>
      <c r="H176" s="96">
        <f t="shared" si="73"/>
        <v>37171.1</v>
      </c>
    </row>
    <row r="177" spans="1:8" hidden="1" x14ac:dyDescent="0.25">
      <c r="A177" s="118">
        <v>311</v>
      </c>
      <c r="B177" s="119" t="s">
        <v>157</v>
      </c>
      <c r="C177" s="99">
        <f t="shared" ref="C177:H177" si="74">C178</f>
        <v>0</v>
      </c>
      <c r="D177" s="99">
        <f t="shared" si="74"/>
        <v>0</v>
      </c>
      <c r="E177" s="99">
        <f t="shared" si="74"/>
        <v>21037.5</v>
      </c>
      <c r="F177" s="99">
        <v>21037.5</v>
      </c>
      <c r="G177" s="99">
        <f t="shared" si="74"/>
        <v>8534.24</v>
      </c>
      <c r="H177" s="99">
        <f t="shared" si="74"/>
        <v>29571.739999999998</v>
      </c>
    </row>
    <row r="178" spans="1:8" hidden="1" x14ac:dyDescent="0.25">
      <c r="A178" s="100">
        <v>3111</v>
      </c>
      <c r="B178" s="101" t="s">
        <v>158</v>
      </c>
      <c r="C178" s="102">
        <v>0</v>
      </c>
      <c r="D178" s="103">
        <v>0</v>
      </c>
      <c r="E178" s="103">
        <v>21037.5</v>
      </c>
      <c r="F178" s="103">
        <v>21037.5</v>
      </c>
      <c r="G178" s="103">
        <v>8534.24</v>
      </c>
      <c r="H178" s="103">
        <f>F178+G178</f>
        <v>29571.739999999998</v>
      </c>
    </row>
    <row r="179" spans="1:8" hidden="1" x14ac:dyDescent="0.25">
      <c r="A179" s="118">
        <v>312</v>
      </c>
      <c r="B179" s="119" t="s">
        <v>159</v>
      </c>
      <c r="C179" s="99">
        <f t="shared" ref="C179:H179" si="75">C180</f>
        <v>0</v>
      </c>
      <c r="D179" s="99">
        <f t="shared" si="75"/>
        <v>0</v>
      </c>
      <c r="E179" s="99">
        <f t="shared" si="75"/>
        <v>1785</v>
      </c>
      <c r="F179" s="99">
        <v>1785</v>
      </c>
      <c r="G179" s="99">
        <f t="shared" si="75"/>
        <v>935</v>
      </c>
      <c r="H179" s="99">
        <f t="shared" si="75"/>
        <v>2720</v>
      </c>
    </row>
    <row r="180" spans="1:8" hidden="1" x14ac:dyDescent="0.25">
      <c r="A180" s="100">
        <v>3121</v>
      </c>
      <c r="B180" s="101" t="s">
        <v>159</v>
      </c>
      <c r="C180" s="102">
        <v>0</v>
      </c>
      <c r="D180" s="103">
        <v>0</v>
      </c>
      <c r="E180" s="103">
        <v>1785</v>
      </c>
      <c r="F180" s="103">
        <v>1785</v>
      </c>
      <c r="G180" s="103">
        <v>935</v>
      </c>
      <c r="H180" s="103">
        <f>F180+G180</f>
        <v>2720</v>
      </c>
    </row>
    <row r="181" spans="1:8" hidden="1" x14ac:dyDescent="0.25">
      <c r="A181" s="118">
        <v>313</v>
      </c>
      <c r="B181" s="119" t="s">
        <v>160</v>
      </c>
      <c r="C181" s="99">
        <f t="shared" ref="C181:H181" si="76">C182</f>
        <v>0</v>
      </c>
      <c r="D181" s="99">
        <f t="shared" si="76"/>
        <v>0</v>
      </c>
      <c r="E181" s="99">
        <f t="shared" si="76"/>
        <v>3485</v>
      </c>
      <c r="F181" s="99">
        <v>3485</v>
      </c>
      <c r="G181" s="99">
        <f t="shared" si="76"/>
        <v>1394.36</v>
      </c>
      <c r="H181" s="99">
        <f t="shared" si="76"/>
        <v>4879.3599999999997</v>
      </c>
    </row>
    <row r="182" spans="1:8" ht="26.25" hidden="1" x14ac:dyDescent="0.25">
      <c r="A182" s="100">
        <v>3132</v>
      </c>
      <c r="B182" s="101" t="s">
        <v>161</v>
      </c>
      <c r="C182" s="102">
        <v>0</v>
      </c>
      <c r="D182" s="103">
        <v>0</v>
      </c>
      <c r="E182" s="103">
        <v>3485</v>
      </c>
      <c r="F182" s="103">
        <v>3485</v>
      </c>
      <c r="G182" s="103">
        <v>1394.36</v>
      </c>
      <c r="H182" s="103">
        <f>F182+G182</f>
        <v>4879.3599999999997</v>
      </c>
    </row>
    <row r="183" spans="1:8" x14ac:dyDescent="0.25">
      <c r="A183" s="116">
        <v>32</v>
      </c>
      <c r="B183" s="117" t="s">
        <v>21</v>
      </c>
      <c r="C183" s="96">
        <f t="shared" ref="C183:H183" si="77">C184</f>
        <v>0</v>
      </c>
      <c r="D183" s="96">
        <f t="shared" si="77"/>
        <v>0</v>
      </c>
      <c r="E183" s="96">
        <f t="shared" si="77"/>
        <v>3867.5</v>
      </c>
      <c r="F183" s="96">
        <v>3867.5</v>
      </c>
      <c r="G183" s="96">
        <f t="shared" si="77"/>
        <v>-799.53</v>
      </c>
      <c r="H183" s="96">
        <f t="shared" si="77"/>
        <v>3067.9700000000003</v>
      </c>
    </row>
    <row r="184" spans="1:8" hidden="1" x14ac:dyDescent="0.25">
      <c r="A184" s="118">
        <v>321</v>
      </c>
      <c r="B184" s="119" t="s">
        <v>120</v>
      </c>
      <c r="C184" s="99">
        <f t="shared" ref="C184:H184" si="78">SUM(C185:C186)</f>
        <v>0</v>
      </c>
      <c r="D184" s="99">
        <f t="shared" si="78"/>
        <v>0</v>
      </c>
      <c r="E184" s="99">
        <f t="shared" si="78"/>
        <v>3867.5</v>
      </c>
      <c r="F184" s="99">
        <v>3867.5</v>
      </c>
      <c r="G184" s="99">
        <f t="shared" si="78"/>
        <v>-799.53</v>
      </c>
      <c r="H184" s="99">
        <f t="shared" si="78"/>
        <v>3067.9700000000003</v>
      </c>
    </row>
    <row r="185" spans="1:8" hidden="1" x14ac:dyDescent="0.25">
      <c r="A185" s="100">
        <v>3211</v>
      </c>
      <c r="B185" s="101" t="s">
        <v>121</v>
      </c>
      <c r="C185" s="102">
        <v>0</v>
      </c>
      <c r="D185" s="103">
        <v>0</v>
      </c>
      <c r="E185" s="103">
        <v>170</v>
      </c>
      <c r="F185" s="103">
        <v>170</v>
      </c>
      <c r="G185" s="103">
        <v>59.5</v>
      </c>
      <c r="H185" s="103">
        <f>F185+G185</f>
        <v>229.5</v>
      </c>
    </row>
    <row r="186" spans="1:8" ht="26.25" hidden="1" x14ac:dyDescent="0.25">
      <c r="A186" s="100">
        <v>3212</v>
      </c>
      <c r="B186" s="101" t="s">
        <v>162</v>
      </c>
      <c r="C186" s="102">
        <v>0</v>
      </c>
      <c r="D186" s="103">
        <v>0</v>
      </c>
      <c r="E186" s="103">
        <v>3697.5</v>
      </c>
      <c r="F186" s="103">
        <v>3697.5</v>
      </c>
      <c r="G186" s="103">
        <v>-859.03</v>
      </c>
      <c r="H186" s="103">
        <f>F186+G186</f>
        <v>2838.4700000000003</v>
      </c>
    </row>
    <row r="187" spans="1:8" ht="51" x14ac:dyDescent="0.25">
      <c r="A187" s="130" t="s">
        <v>220</v>
      </c>
      <c r="B187" s="130" t="s">
        <v>221</v>
      </c>
      <c r="C187" s="87">
        <f t="shared" ref="C187:H187" si="79">C188+C201</f>
        <v>0</v>
      </c>
      <c r="D187" s="87">
        <f t="shared" si="79"/>
        <v>0</v>
      </c>
      <c r="E187" s="87">
        <f t="shared" si="79"/>
        <v>17150</v>
      </c>
      <c r="F187" s="87">
        <v>17150</v>
      </c>
      <c r="G187" s="87">
        <f t="shared" si="79"/>
        <v>15568.97</v>
      </c>
      <c r="H187" s="87">
        <f t="shared" si="79"/>
        <v>32718.97</v>
      </c>
    </row>
    <row r="188" spans="1:8" x14ac:dyDescent="0.25">
      <c r="A188" s="112" t="s">
        <v>110</v>
      </c>
      <c r="B188" s="126" t="s">
        <v>111</v>
      </c>
      <c r="C188" s="90">
        <f t="shared" ref="C188:H188" si="80">C189</f>
        <v>0</v>
      </c>
      <c r="D188" s="90">
        <f t="shared" si="80"/>
        <v>0</v>
      </c>
      <c r="E188" s="90">
        <f t="shared" si="80"/>
        <v>2572.5</v>
      </c>
      <c r="F188" s="90">
        <v>2572.5</v>
      </c>
      <c r="G188" s="90">
        <f t="shared" si="80"/>
        <v>5934.43</v>
      </c>
      <c r="H188" s="90">
        <f t="shared" si="80"/>
        <v>8506.93</v>
      </c>
    </row>
    <row r="189" spans="1:8" x14ac:dyDescent="0.25">
      <c r="A189" s="91">
        <v>3</v>
      </c>
      <c r="B189" s="92" t="s">
        <v>103</v>
      </c>
      <c r="C189" s="93">
        <f t="shared" ref="C189:H189" si="81">C190+C197</f>
        <v>0</v>
      </c>
      <c r="D189" s="93">
        <f t="shared" si="81"/>
        <v>0</v>
      </c>
      <c r="E189" s="93">
        <f t="shared" si="81"/>
        <v>2572.5</v>
      </c>
      <c r="F189" s="93">
        <v>2572.5</v>
      </c>
      <c r="G189" s="93">
        <f t="shared" si="81"/>
        <v>5934.43</v>
      </c>
      <c r="H189" s="93">
        <f t="shared" si="81"/>
        <v>8506.93</v>
      </c>
    </row>
    <row r="190" spans="1:8" x14ac:dyDescent="0.25">
      <c r="A190" s="116">
        <v>31</v>
      </c>
      <c r="B190" s="117" t="s">
        <v>11</v>
      </c>
      <c r="C190" s="96">
        <f t="shared" ref="C190:H190" si="82">C191+C193+C195</f>
        <v>0</v>
      </c>
      <c r="D190" s="96">
        <f t="shared" si="82"/>
        <v>0</v>
      </c>
      <c r="E190" s="96">
        <f t="shared" si="82"/>
        <v>2242.5</v>
      </c>
      <c r="F190" s="96">
        <v>2242.5</v>
      </c>
      <c r="G190" s="96">
        <f t="shared" si="82"/>
        <v>5797.2800000000007</v>
      </c>
      <c r="H190" s="96">
        <f t="shared" si="82"/>
        <v>8039.7800000000007</v>
      </c>
    </row>
    <row r="191" spans="1:8" hidden="1" x14ac:dyDescent="0.25">
      <c r="A191" s="118">
        <v>311</v>
      </c>
      <c r="B191" s="119" t="s">
        <v>157</v>
      </c>
      <c r="C191" s="99">
        <f t="shared" ref="C191:H191" si="83">C192</f>
        <v>0</v>
      </c>
      <c r="D191" s="99">
        <f t="shared" si="83"/>
        <v>0</v>
      </c>
      <c r="E191" s="99">
        <f t="shared" si="83"/>
        <v>1650</v>
      </c>
      <c r="F191" s="99">
        <v>1650</v>
      </c>
      <c r="G191" s="99">
        <f t="shared" si="83"/>
        <v>4403.0200000000004</v>
      </c>
      <c r="H191" s="99">
        <f t="shared" si="83"/>
        <v>6053.02</v>
      </c>
    </row>
    <row r="192" spans="1:8" hidden="1" x14ac:dyDescent="0.25">
      <c r="A192" s="100">
        <v>3111</v>
      </c>
      <c r="B192" s="101" t="s">
        <v>158</v>
      </c>
      <c r="C192" s="102">
        <v>0</v>
      </c>
      <c r="D192" s="103">
        <v>0</v>
      </c>
      <c r="E192" s="103">
        <v>1650</v>
      </c>
      <c r="F192" s="103">
        <v>1650</v>
      </c>
      <c r="G192" s="103">
        <v>4403.0200000000004</v>
      </c>
      <c r="H192" s="103">
        <f>F192+G192</f>
        <v>6053.02</v>
      </c>
    </row>
    <row r="193" spans="1:8" hidden="1" x14ac:dyDescent="0.25">
      <c r="A193" s="118">
        <v>312</v>
      </c>
      <c r="B193" s="119" t="s">
        <v>159</v>
      </c>
      <c r="C193" s="99">
        <f t="shared" ref="C193:H193" si="84">C194</f>
        <v>0</v>
      </c>
      <c r="D193" s="99">
        <f t="shared" si="84"/>
        <v>0</v>
      </c>
      <c r="E193" s="99">
        <f t="shared" si="84"/>
        <v>315</v>
      </c>
      <c r="F193" s="99">
        <v>315</v>
      </c>
      <c r="G193" s="99">
        <f t="shared" si="84"/>
        <v>673</v>
      </c>
      <c r="H193" s="99">
        <f t="shared" si="84"/>
        <v>988</v>
      </c>
    </row>
    <row r="194" spans="1:8" hidden="1" x14ac:dyDescent="0.25">
      <c r="A194" s="100">
        <v>3121</v>
      </c>
      <c r="B194" s="101" t="s">
        <v>159</v>
      </c>
      <c r="C194" s="102">
        <v>0</v>
      </c>
      <c r="D194" s="103">
        <v>0</v>
      </c>
      <c r="E194" s="103">
        <v>315</v>
      </c>
      <c r="F194" s="103">
        <v>315</v>
      </c>
      <c r="G194" s="103">
        <v>673</v>
      </c>
      <c r="H194" s="103">
        <f>F194+G194</f>
        <v>988</v>
      </c>
    </row>
    <row r="195" spans="1:8" hidden="1" x14ac:dyDescent="0.25">
      <c r="A195" s="118">
        <v>313</v>
      </c>
      <c r="B195" s="119" t="s">
        <v>160</v>
      </c>
      <c r="C195" s="99">
        <f t="shared" ref="C195:H195" si="85">C196</f>
        <v>0</v>
      </c>
      <c r="D195" s="99">
        <f t="shared" si="85"/>
        <v>0</v>
      </c>
      <c r="E195" s="99">
        <f t="shared" si="85"/>
        <v>277.5</v>
      </c>
      <c r="F195" s="99">
        <v>277.5</v>
      </c>
      <c r="G195" s="99">
        <f t="shared" si="85"/>
        <v>721.26</v>
      </c>
      <c r="H195" s="99">
        <f t="shared" si="85"/>
        <v>998.76</v>
      </c>
    </row>
    <row r="196" spans="1:8" ht="26.25" hidden="1" x14ac:dyDescent="0.25">
      <c r="A196" s="100">
        <v>3132</v>
      </c>
      <c r="B196" s="101" t="s">
        <v>161</v>
      </c>
      <c r="C196" s="102">
        <v>0</v>
      </c>
      <c r="D196" s="103">
        <v>0</v>
      </c>
      <c r="E196" s="103">
        <v>277.5</v>
      </c>
      <c r="F196" s="103">
        <v>277.5</v>
      </c>
      <c r="G196" s="103">
        <v>721.26</v>
      </c>
      <c r="H196" s="103">
        <f>F196+G196</f>
        <v>998.76</v>
      </c>
    </row>
    <row r="197" spans="1:8" x14ac:dyDescent="0.25">
      <c r="A197" s="116">
        <v>32</v>
      </c>
      <c r="B197" s="117" t="s">
        <v>21</v>
      </c>
      <c r="C197" s="96">
        <f t="shared" ref="C197:H197" si="86">C198</f>
        <v>0</v>
      </c>
      <c r="D197" s="96">
        <f t="shared" si="86"/>
        <v>0</v>
      </c>
      <c r="E197" s="96">
        <f t="shared" si="86"/>
        <v>330</v>
      </c>
      <c r="F197" s="96">
        <v>330</v>
      </c>
      <c r="G197" s="96">
        <f t="shared" si="86"/>
        <v>137.15</v>
      </c>
      <c r="H197" s="96">
        <f t="shared" si="86"/>
        <v>467.15</v>
      </c>
    </row>
    <row r="198" spans="1:8" hidden="1" x14ac:dyDescent="0.25">
      <c r="A198" s="118">
        <v>321</v>
      </c>
      <c r="B198" s="119" t="s">
        <v>120</v>
      </c>
      <c r="C198" s="99">
        <f t="shared" ref="C198:H198" si="87">SUM(C199:C200)</f>
        <v>0</v>
      </c>
      <c r="D198" s="99">
        <f t="shared" si="87"/>
        <v>0</v>
      </c>
      <c r="E198" s="99">
        <f t="shared" si="87"/>
        <v>330</v>
      </c>
      <c r="F198" s="99">
        <v>330</v>
      </c>
      <c r="G198" s="99">
        <f t="shared" si="87"/>
        <v>137.15</v>
      </c>
      <c r="H198" s="99">
        <f t="shared" si="87"/>
        <v>467.15</v>
      </c>
    </row>
    <row r="199" spans="1:8" hidden="1" x14ac:dyDescent="0.25">
      <c r="A199" s="100">
        <v>3211</v>
      </c>
      <c r="B199" s="101" t="s">
        <v>121</v>
      </c>
      <c r="C199" s="102">
        <v>0</v>
      </c>
      <c r="D199" s="102">
        <v>0</v>
      </c>
      <c r="E199" s="102">
        <v>30</v>
      </c>
      <c r="F199" s="102">
        <v>30</v>
      </c>
      <c r="G199" s="103">
        <v>-6.6</v>
      </c>
      <c r="H199" s="103">
        <f t="shared" ref="H199:H200" si="88">F199+G199</f>
        <v>23.4</v>
      </c>
    </row>
    <row r="200" spans="1:8" ht="26.25" hidden="1" x14ac:dyDescent="0.25">
      <c r="A200" s="100">
        <v>3212</v>
      </c>
      <c r="B200" s="101" t="s">
        <v>162</v>
      </c>
      <c r="C200" s="102">
        <v>0</v>
      </c>
      <c r="D200" s="103">
        <v>0</v>
      </c>
      <c r="E200" s="103">
        <v>300</v>
      </c>
      <c r="F200" s="103">
        <v>300</v>
      </c>
      <c r="G200" s="103">
        <v>143.75</v>
      </c>
      <c r="H200" s="103">
        <f t="shared" si="88"/>
        <v>443.75</v>
      </c>
    </row>
    <row r="201" spans="1:8" x14ac:dyDescent="0.25">
      <c r="A201" s="112" t="s">
        <v>163</v>
      </c>
      <c r="B201" s="113" t="s">
        <v>164</v>
      </c>
      <c r="C201" s="90">
        <f t="shared" ref="C201:H201" si="89">C202</f>
        <v>0</v>
      </c>
      <c r="D201" s="90">
        <f t="shared" si="89"/>
        <v>0</v>
      </c>
      <c r="E201" s="90">
        <f t="shared" si="89"/>
        <v>14577.5</v>
      </c>
      <c r="F201" s="90">
        <v>14577.5</v>
      </c>
      <c r="G201" s="90">
        <f t="shared" si="89"/>
        <v>9634.5399999999991</v>
      </c>
      <c r="H201" s="90">
        <f t="shared" si="89"/>
        <v>24212.04</v>
      </c>
    </row>
    <row r="202" spans="1:8" x14ac:dyDescent="0.25">
      <c r="A202" s="91">
        <v>3</v>
      </c>
      <c r="B202" s="92" t="s">
        <v>103</v>
      </c>
      <c r="C202" s="93">
        <f t="shared" ref="C202:H202" si="90">C203+C210</f>
        <v>0</v>
      </c>
      <c r="D202" s="93">
        <f t="shared" si="90"/>
        <v>0</v>
      </c>
      <c r="E202" s="93">
        <f t="shared" si="90"/>
        <v>14577.5</v>
      </c>
      <c r="F202" s="93">
        <v>14577.5</v>
      </c>
      <c r="G202" s="93">
        <f t="shared" si="90"/>
        <v>9634.5399999999991</v>
      </c>
      <c r="H202" s="93">
        <f t="shared" si="90"/>
        <v>24212.04</v>
      </c>
    </row>
    <row r="203" spans="1:8" x14ac:dyDescent="0.25">
      <c r="A203" s="116">
        <v>31</v>
      </c>
      <c r="B203" s="117" t="s">
        <v>11</v>
      </c>
      <c r="C203" s="96">
        <f t="shared" ref="C203:H203" si="91">C204+C206+C208</f>
        <v>0</v>
      </c>
      <c r="D203" s="96">
        <f t="shared" si="91"/>
        <v>0</v>
      </c>
      <c r="E203" s="96">
        <f t="shared" si="91"/>
        <v>12707.5</v>
      </c>
      <c r="F203" s="96">
        <v>12707.5</v>
      </c>
      <c r="G203" s="96">
        <f t="shared" si="91"/>
        <v>10174.98</v>
      </c>
      <c r="H203" s="96">
        <f t="shared" si="91"/>
        <v>22882.48</v>
      </c>
    </row>
    <row r="204" spans="1:8" hidden="1" x14ac:dyDescent="0.25">
      <c r="A204" s="118">
        <v>311</v>
      </c>
      <c r="B204" s="119" t="s">
        <v>157</v>
      </c>
      <c r="C204" s="99">
        <f t="shared" ref="C204:H204" si="92">C205</f>
        <v>0</v>
      </c>
      <c r="D204" s="99">
        <f t="shared" si="92"/>
        <v>0</v>
      </c>
      <c r="E204" s="99">
        <f t="shared" si="92"/>
        <v>9350</v>
      </c>
      <c r="F204" s="99">
        <v>9350</v>
      </c>
      <c r="G204" s="99">
        <f t="shared" si="92"/>
        <v>7877.84</v>
      </c>
      <c r="H204" s="99">
        <f t="shared" si="92"/>
        <v>17227.84</v>
      </c>
    </row>
    <row r="205" spans="1:8" hidden="1" x14ac:dyDescent="0.25">
      <c r="A205" s="100">
        <v>3111</v>
      </c>
      <c r="B205" s="101" t="s">
        <v>158</v>
      </c>
      <c r="C205" s="102">
        <v>0</v>
      </c>
      <c r="D205" s="103">
        <v>0</v>
      </c>
      <c r="E205" s="103">
        <v>9350</v>
      </c>
      <c r="F205" s="103">
        <v>9350</v>
      </c>
      <c r="G205" s="103">
        <v>7877.84</v>
      </c>
      <c r="H205" s="103">
        <f>F205+G205</f>
        <v>17227.84</v>
      </c>
    </row>
    <row r="206" spans="1:8" hidden="1" x14ac:dyDescent="0.25">
      <c r="A206" s="118">
        <v>312</v>
      </c>
      <c r="B206" s="119" t="s">
        <v>159</v>
      </c>
      <c r="C206" s="99">
        <f t="shared" ref="C206:H206" si="93">C207</f>
        <v>0</v>
      </c>
      <c r="D206" s="99">
        <f t="shared" si="93"/>
        <v>0</v>
      </c>
      <c r="E206" s="99">
        <f t="shared" si="93"/>
        <v>1785</v>
      </c>
      <c r="F206" s="99">
        <v>1785</v>
      </c>
      <c r="G206" s="99">
        <f t="shared" si="93"/>
        <v>1027</v>
      </c>
      <c r="H206" s="99">
        <f t="shared" si="93"/>
        <v>2812</v>
      </c>
    </row>
    <row r="207" spans="1:8" hidden="1" x14ac:dyDescent="0.25">
      <c r="A207" s="100">
        <v>3121</v>
      </c>
      <c r="B207" s="101" t="s">
        <v>159</v>
      </c>
      <c r="C207" s="102">
        <v>0</v>
      </c>
      <c r="D207" s="103">
        <v>0</v>
      </c>
      <c r="E207" s="103">
        <v>1785</v>
      </c>
      <c r="F207" s="103">
        <v>1785</v>
      </c>
      <c r="G207" s="103">
        <v>1027</v>
      </c>
      <c r="H207" s="103">
        <f>F207+G207</f>
        <v>2812</v>
      </c>
    </row>
    <row r="208" spans="1:8" hidden="1" x14ac:dyDescent="0.25">
      <c r="A208" s="118">
        <v>313</v>
      </c>
      <c r="B208" s="119" t="s">
        <v>160</v>
      </c>
      <c r="C208" s="99">
        <f t="shared" ref="C208:H208" si="94">C209</f>
        <v>0</v>
      </c>
      <c r="D208" s="99">
        <f t="shared" si="94"/>
        <v>0</v>
      </c>
      <c r="E208" s="99">
        <f t="shared" si="94"/>
        <v>1572.5</v>
      </c>
      <c r="F208" s="99">
        <v>1572.5</v>
      </c>
      <c r="G208" s="99">
        <f t="shared" si="94"/>
        <v>1270.1400000000001</v>
      </c>
      <c r="H208" s="99">
        <f t="shared" si="94"/>
        <v>2842.6400000000003</v>
      </c>
    </row>
    <row r="209" spans="1:8" ht="26.25" hidden="1" x14ac:dyDescent="0.25">
      <c r="A209" s="100">
        <v>3132</v>
      </c>
      <c r="B209" s="101" t="s">
        <v>161</v>
      </c>
      <c r="C209" s="102">
        <v>0</v>
      </c>
      <c r="D209" s="103">
        <v>0</v>
      </c>
      <c r="E209" s="103">
        <v>1572.5</v>
      </c>
      <c r="F209" s="103">
        <v>1572.5</v>
      </c>
      <c r="G209" s="103">
        <v>1270.1400000000001</v>
      </c>
      <c r="H209" s="103">
        <f>F209+G209</f>
        <v>2842.6400000000003</v>
      </c>
    </row>
    <row r="210" spans="1:8" x14ac:dyDescent="0.25">
      <c r="A210" s="116">
        <v>32</v>
      </c>
      <c r="B210" s="117" t="s">
        <v>21</v>
      </c>
      <c r="C210" s="96">
        <f t="shared" ref="C210:H210" si="95">C211</f>
        <v>0</v>
      </c>
      <c r="D210" s="96">
        <f t="shared" si="95"/>
        <v>0</v>
      </c>
      <c r="E210" s="96">
        <f t="shared" si="95"/>
        <v>1870</v>
      </c>
      <c r="F210" s="96">
        <v>1870</v>
      </c>
      <c r="G210" s="96">
        <f t="shared" si="95"/>
        <v>-540.44000000000005</v>
      </c>
      <c r="H210" s="96">
        <f t="shared" si="95"/>
        <v>1329.56</v>
      </c>
    </row>
    <row r="211" spans="1:8" hidden="1" x14ac:dyDescent="0.25">
      <c r="A211" s="118">
        <v>321</v>
      </c>
      <c r="B211" s="119" t="s">
        <v>120</v>
      </c>
      <c r="C211" s="99">
        <f t="shared" ref="C211:H211" si="96">SUM(C212:C213)</f>
        <v>0</v>
      </c>
      <c r="D211" s="99">
        <f t="shared" si="96"/>
        <v>0</v>
      </c>
      <c r="E211" s="99">
        <f t="shared" si="96"/>
        <v>1870</v>
      </c>
      <c r="F211" s="99">
        <v>1870</v>
      </c>
      <c r="G211" s="99">
        <f t="shared" si="96"/>
        <v>-540.44000000000005</v>
      </c>
      <c r="H211" s="99">
        <f t="shared" si="96"/>
        <v>1329.56</v>
      </c>
    </row>
    <row r="212" spans="1:8" hidden="1" x14ac:dyDescent="0.25">
      <c r="A212" s="100">
        <v>3211</v>
      </c>
      <c r="B212" s="101" t="s">
        <v>121</v>
      </c>
      <c r="C212" s="102">
        <v>0</v>
      </c>
      <c r="D212" s="103">
        <v>0</v>
      </c>
      <c r="E212" s="103">
        <v>170</v>
      </c>
      <c r="F212" s="103">
        <v>170</v>
      </c>
      <c r="G212" s="103">
        <v>-103.4</v>
      </c>
      <c r="H212" s="103">
        <f t="shared" ref="H212:H213" si="97">F212+G212</f>
        <v>66.599999999999994</v>
      </c>
    </row>
    <row r="213" spans="1:8" ht="26.25" hidden="1" x14ac:dyDescent="0.25">
      <c r="A213" s="100">
        <v>3212</v>
      </c>
      <c r="B213" s="101" t="s">
        <v>162</v>
      </c>
      <c r="C213" s="102">
        <v>0</v>
      </c>
      <c r="D213" s="103">
        <v>0</v>
      </c>
      <c r="E213" s="103">
        <v>1700</v>
      </c>
      <c r="F213" s="103">
        <v>1700</v>
      </c>
      <c r="G213" s="103">
        <v>-437.04</v>
      </c>
      <c r="H213" s="103">
        <f t="shared" si="97"/>
        <v>1262.96</v>
      </c>
    </row>
    <row r="214" spans="1:8" x14ac:dyDescent="0.25">
      <c r="A214" s="131" t="s">
        <v>170</v>
      </c>
      <c r="B214" s="131" t="s">
        <v>108</v>
      </c>
      <c r="C214" s="84">
        <f>C215+C223+C234</f>
        <v>14997.67</v>
      </c>
      <c r="D214" s="84">
        <f>D215+D223+D234</f>
        <v>0</v>
      </c>
      <c r="E214" s="84">
        <f>E215+E223+E228+E234</f>
        <v>3150</v>
      </c>
      <c r="F214" s="84">
        <v>4350</v>
      </c>
      <c r="G214" s="84">
        <f t="shared" ref="G214:H214" si="98">G215+G223+G228+G234</f>
        <v>40720.75</v>
      </c>
      <c r="H214" s="84">
        <f t="shared" si="98"/>
        <v>45070.75</v>
      </c>
    </row>
    <row r="215" spans="1:8" x14ac:dyDescent="0.25">
      <c r="A215" s="121" t="s">
        <v>222</v>
      </c>
      <c r="B215" s="132" t="s">
        <v>171</v>
      </c>
      <c r="C215" s="87">
        <f t="shared" ref="C215:H218" si="99">C216</f>
        <v>11015.99</v>
      </c>
      <c r="D215" s="87">
        <f t="shared" si="99"/>
        <v>0</v>
      </c>
      <c r="E215" s="87">
        <f t="shared" si="99"/>
        <v>3150</v>
      </c>
      <c r="F215" s="87">
        <v>3150</v>
      </c>
      <c r="G215" s="87">
        <f t="shared" si="99"/>
        <v>40720.75</v>
      </c>
      <c r="H215" s="87">
        <f t="shared" si="99"/>
        <v>43870.75</v>
      </c>
    </row>
    <row r="216" spans="1:8" x14ac:dyDescent="0.25">
      <c r="A216" s="112" t="s">
        <v>110</v>
      </c>
      <c r="B216" s="126" t="s">
        <v>111</v>
      </c>
      <c r="C216" s="90">
        <f t="shared" si="99"/>
        <v>11015.99</v>
      </c>
      <c r="D216" s="90">
        <f t="shared" si="99"/>
        <v>0</v>
      </c>
      <c r="E216" s="90">
        <f t="shared" si="99"/>
        <v>3150</v>
      </c>
      <c r="F216" s="90">
        <v>3150</v>
      </c>
      <c r="G216" s="90">
        <f t="shared" si="99"/>
        <v>40720.75</v>
      </c>
      <c r="H216" s="90">
        <f t="shared" si="99"/>
        <v>43870.75</v>
      </c>
    </row>
    <row r="217" spans="1:8" ht="26.25" x14ac:dyDescent="0.25">
      <c r="A217" s="114">
        <v>4</v>
      </c>
      <c r="B217" s="115" t="s">
        <v>12</v>
      </c>
      <c r="C217" s="93">
        <f t="shared" si="99"/>
        <v>11015.99</v>
      </c>
      <c r="D217" s="93">
        <f t="shared" si="99"/>
        <v>0</v>
      </c>
      <c r="E217" s="93">
        <f t="shared" si="99"/>
        <v>3150</v>
      </c>
      <c r="F217" s="93">
        <v>3150</v>
      </c>
      <c r="G217" s="93">
        <f t="shared" si="99"/>
        <v>40720.75</v>
      </c>
      <c r="H217" s="93">
        <f t="shared" si="99"/>
        <v>43870.75</v>
      </c>
    </row>
    <row r="218" spans="1:8" ht="39" x14ac:dyDescent="0.25">
      <c r="A218" s="116">
        <v>42</v>
      </c>
      <c r="B218" s="117" t="s">
        <v>172</v>
      </c>
      <c r="C218" s="96">
        <f t="shared" si="99"/>
        <v>11015.99</v>
      </c>
      <c r="D218" s="96">
        <f t="shared" si="99"/>
        <v>0</v>
      </c>
      <c r="E218" s="96">
        <f t="shared" si="99"/>
        <v>3150</v>
      </c>
      <c r="F218" s="96">
        <v>3150</v>
      </c>
      <c r="G218" s="96">
        <f t="shared" si="99"/>
        <v>40720.75</v>
      </c>
      <c r="H218" s="96">
        <f t="shared" si="99"/>
        <v>43870.75</v>
      </c>
    </row>
    <row r="219" spans="1:8" hidden="1" x14ac:dyDescent="0.25">
      <c r="A219" s="118">
        <v>422</v>
      </c>
      <c r="B219" s="119" t="s">
        <v>173</v>
      </c>
      <c r="C219" s="99">
        <f t="shared" ref="C219:D219" si="100">C220+C222</f>
        <v>11015.99</v>
      </c>
      <c r="D219" s="99">
        <f t="shared" si="100"/>
        <v>0</v>
      </c>
      <c r="E219" s="99">
        <f>SUM(E220:E222)</f>
        <v>3150</v>
      </c>
      <c r="F219" s="99">
        <f t="shared" ref="F219:H219" si="101">SUM(F220:F222)</f>
        <v>3150</v>
      </c>
      <c r="G219" s="99">
        <f t="shared" si="101"/>
        <v>40720.75</v>
      </c>
      <c r="H219" s="99">
        <f t="shared" si="101"/>
        <v>43870.75</v>
      </c>
    </row>
    <row r="220" spans="1:8" hidden="1" x14ac:dyDescent="0.25">
      <c r="A220" s="100">
        <v>4221</v>
      </c>
      <c r="B220" s="101" t="s">
        <v>174</v>
      </c>
      <c r="C220" s="102">
        <v>7963.37</v>
      </c>
      <c r="D220" s="103">
        <v>0</v>
      </c>
      <c r="E220" s="103">
        <v>2000</v>
      </c>
      <c r="F220" s="103">
        <v>2000</v>
      </c>
      <c r="G220" s="103">
        <v>-2000</v>
      </c>
      <c r="H220" s="103">
        <f t="shared" ref="H220:H222" si="102">F220+G220</f>
        <v>0</v>
      </c>
    </row>
    <row r="221" spans="1:8" hidden="1" x14ac:dyDescent="0.25">
      <c r="A221" s="100">
        <v>4223</v>
      </c>
      <c r="B221" s="101" t="s">
        <v>264</v>
      </c>
      <c r="C221" s="102"/>
      <c r="D221" s="102"/>
      <c r="E221" s="102">
        <v>0</v>
      </c>
      <c r="F221" s="102">
        <v>0</v>
      </c>
      <c r="G221" s="102">
        <v>14717</v>
      </c>
      <c r="H221" s="103">
        <f t="shared" si="102"/>
        <v>14717</v>
      </c>
    </row>
    <row r="222" spans="1:8" ht="26.25" hidden="1" x14ac:dyDescent="0.25">
      <c r="A222" s="100">
        <v>4227</v>
      </c>
      <c r="B222" s="101" t="s">
        <v>200</v>
      </c>
      <c r="C222" s="102">
        <v>3052.62</v>
      </c>
      <c r="D222" s="102">
        <v>0</v>
      </c>
      <c r="E222" s="102">
        <v>1150</v>
      </c>
      <c r="F222" s="102">
        <v>1150</v>
      </c>
      <c r="G222" s="102">
        <v>28003.75</v>
      </c>
      <c r="H222" s="103">
        <f t="shared" si="102"/>
        <v>29153.75</v>
      </c>
    </row>
    <row r="223" spans="1:8" ht="26.25" x14ac:dyDescent="0.25">
      <c r="A223" s="133" t="s">
        <v>223</v>
      </c>
      <c r="B223" s="111" t="s">
        <v>224</v>
      </c>
      <c r="C223" s="87">
        <f t="shared" ref="C223:H226" si="103">C224</f>
        <v>3981.68</v>
      </c>
      <c r="D223" s="87">
        <f t="shared" si="103"/>
        <v>0</v>
      </c>
      <c r="E223" s="87">
        <f t="shared" si="103"/>
        <v>0</v>
      </c>
      <c r="F223" s="87">
        <v>0</v>
      </c>
      <c r="G223" s="87">
        <f t="shared" si="103"/>
        <v>0</v>
      </c>
      <c r="H223" s="87">
        <f t="shared" si="103"/>
        <v>0</v>
      </c>
    </row>
    <row r="224" spans="1:8" x14ac:dyDescent="0.25">
      <c r="A224" s="91">
        <v>3</v>
      </c>
      <c r="B224" s="92" t="s">
        <v>103</v>
      </c>
      <c r="C224" s="93">
        <f t="shared" si="103"/>
        <v>3981.68</v>
      </c>
      <c r="D224" s="93">
        <f t="shared" si="103"/>
        <v>0</v>
      </c>
      <c r="E224" s="93">
        <f t="shared" si="103"/>
        <v>0</v>
      </c>
      <c r="F224" s="93">
        <v>0</v>
      </c>
      <c r="G224" s="93">
        <f t="shared" si="103"/>
        <v>0</v>
      </c>
      <c r="H224" s="93">
        <f t="shared" si="103"/>
        <v>0</v>
      </c>
    </row>
    <row r="225" spans="1:8" x14ac:dyDescent="0.25">
      <c r="A225" s="94">
        <v>32</v>
      </c>
      <c r="B225" s="95" t="s">
        <v>21</v>
      </c>
      <c r="C225" s="96">
        <f t="shared" si="103"/>
        <v>3981.68</v>
      </c>
      <c r="D225" s="96">
        <f t="shared" si="103"/>
        <v>0</v>
      </c>
      <c r="E225" s="96">
        <f t="shared" si="103"/>
        <v>0</v>
      </c>
      <c r="F225" s="96">
        <v>0</v>
      </c>
      <c r="G225" s="96">
        <f t="shared" si="103"/>
        <v>0</v>
      </c>
      <c r="H225" s="96">
        <f t="shared" si="103"/>
        <v>0</v>
      </c>
    </row>
    <row r="226" spans="1:8" hidden="1" x14ac:dyDescent="0.25">
      <c r="A226" s="118">
        <v>322</v>
      </c>
      <c r="B226" s="119" t="s">
        <v>104</v>
      </c>
      <c r="C226" s="99">
        <f t="shared" si="103"/>
        <v>3981.68</v>
      </c>
      <c r="D226" s="99">
        <f t="shared" si="103"/>
        <v>0</v>
      </c>
      <c r="E226" s="99">
        <f t="shared" si="103"/>
        <v>0</v>
      </c>
      <c r="F226" s="99">
        <v>0</v>
      </c>
      <c r="G226" s="99">
        <f t="shared" si="103"/>
        <v>0</v>
      </c>
      <c r="H226" s="99">
        <f t="shared" si="103"/>
        <v>0</v>
      </c>
    </row>
    <row r="227" spans="1:8" hidden="1" x14ac:dyDescent="0.25">
      <c r="A227" s="100">
        <v>3225</v>
      </c>
      <c r="B227" s="101" t="s">
        <v>126</v>
      </c>
      <c r="C227" s="102">
        <v>3981.68</v>
      </c>
      <c r="D227" s="102">
        <v>0</v>
      </c>
      <c r="E227" s="102">
        <v>0</v>
      </c>
      <c r="F227" s="102">
        <v>0</v>
      </c>
      <c r="G227" s="102">
        <v>0</v>
      </c>
      <c r="H227" s="103">
        <f>E227+G227</f>
        <v>0</v>
      </c>
    </row>
    <row r="228" spans="1:8" x14ac:dyDescent="0.25">
      <c r="A228" s="163" t="s">
        <v>254</v>
      </c>
      <c r="B228" s="164" t="s">
        <v>255</v>
      </c>
      <c r="C228" s="165"/>
      <c r="D228" s="165"/>
      <c r="E228" s="165">
        <f>E229</f>
        <v>0</v>
      </c>
      <c r="F228" s="165">
        <v>1200</v>
      </c>
      <c r="G228" s="165">
        <f t="shared" ref="G228:H232" si="104">G229</f>
        <v>0</v>
      </c>
      <c r="H228" s="165">
        <f t="shared" si="104"/>
        <v>1200</v>
      </c>
    </row>
    <row r="229" spans="1:8" x14ac:dyDescent="0.25">
      <c r="A229" s="112" t="s">
        <v>110</v>
      </c>
      <c r="B229" s="126" t="s">
        <v>111</v>
      </c>
      <c r="C229" s="102"/>
      <c r="D229" s="102"/>
      <c r="E229" s="159">
        <f>E230</f>
        <v>0</v>
      </c>
      <c r="F229" s="159">
        <v>1200</v>
      </c>
      <c r="G229" s="159">
        <f t="shared" si="104"/>
        <v>0</v>
      </c>
      <c r="H229" s="159">
        <f t="shared" si="104"/>
        <v>1200</v>
      </c>
    </row>
    <row r="230" spans="1:8" ht="26.25" x14ac:dyDescent="0.25">
      <c r="A230" s="114">
        <v>4</v>
      </c>
      <c r="B230" s="115" t="s">
        <v>12</v>
      </c>
      <c r="C230" s="102"/>
      <c r="D230" s="102"/>
      <c r="E230" s="160">
        <f>E231</f>
        <v>0</v>
      </c>
      <c r="F230" s="160">
        <v>1200</v>
      </c>
      <c r="G230" s="160">
        <f t="shared" si="104"/>
        <v>0</v>
      </c>
      <c r="H230" s="160">
        <f t="shared" si="104"/>
        <v>1200</v>
      </c>
    </row>
    <row r="231" spans="1:8" ht="39" x14ac:dyDescent="0.25">
      <c r="A231" s="116">
        <v>42</v>
      </c>
      <c r="B231" s="117" t="s">
        <v>172</v>
      </c>
      <c r="C231" s="102"/>
      <c r="D231" s="102"/>
      <c r="E231" s="158">
        <f>E232</f>
        <v>0</v>
      </c>
      <c r="F231" s="158">
        <v>1200</v>
      </c>
      <c r="G231" s="158">
        <f t="shared" si="104"/>
        <v>0</v>
      </c>
      <c r="H231" s="158">
        <f t="shared" si="104"/>
        <v>1200</v>
      </c>
    </row>
    <row r="232" spans="1:8" ht="26.25" hidden="1" x14ac:dyDescent="0.25">
      <c r="A232" s="118">
        <v>424</v>
      </c>
      <c r="B232" s="119" t="s">
        <v>201</v>
      </c>
      <c r="C232" s="102"/>
      <c r="D232" s="102"/>
      <c r="E232" s="99">
        <f>E233</f>
        <v>0</v>
      </c>
      <c r="F232" s="99">
        <v>1200</v>
      </c>
      <c r="G232" s="99">
        <f t="shared" si="104"/>
        <v>0</v>
      </c>
      <c r="H232" s="99">
        <f t="shared" si="104"/>
        <v>1200</v>
      </c>
    </row>
    <row r="233" spans="1:8" hidden="1" x14ac:dyDescent="0.25">
      <c r="A233" s="100">
        <v>4241</v>
      </c>
      <c r="B233" s="101" t="s">
        <v>202</v>
      </c>
      <c r="C233" s="102"/>
      <c r="D233" s="102"/>
      <c r="E233" s="102">
        <v>0</v>
      </c>
      <c r="F233" s="102">
        <v>1200</v>
      </c>
      <c r="G233" s="102"/>
      <c r="H233" s="102">
        <f>F233+G233</f>
        <v>1200</v>
      </c>
    </row>
    <row r="234" spans="1:8" x14ac:dyDescent="0.25">
      <c r="A234" s="121" t="s">
        <v>152</v>
      </c>
      <c r="B234" s="132" t="s">
        <v>175</v>
      </c>
      <c r="C234" s="87">
        <f t="shared" ref="C234:H238" si="105">C235</f>
        <v>0</v>
      </c>
      <c r="D234" s="87">
        <f t="shared" si="105"/>
        <v>0</v>
      </c>
      <c r="E234" s="87">
        <f t="shared" si="105"/>
        <v>0</v>
      </c>
      <c r="F234" s="87">
        <v>0</v>
      </c>
      <c r="G234" s="87">
        <f t="shared" si="105"/>
        <v>0</v>
      </c>
      <c r="H234" s="87">
        <f t="shared" si="105"/>
        <v>0</v>
      </c>
    </row>
    <row r="235" spans="1:8" x14ac:dyDescent="0.25">
      <c r="A235" s="112" t="s">
        <v>110</v>
      </c>
      <c r="B235" s="126" t="s">
        <v>111</v>
      </c>
      <c r="C235" s="90">
        <f t="shared" si="105"/>
        <v>0</v>
      </c>
      <c r="D235" s="90">
        <f t="shared" si="105"/>
        <v>0</v>
      </c>
      <c r="E235" s="90">
        <f t="shared" si="105"/>
        <v>0</v>
      </c>
      <c r="F235" s="90">
        <v>0</v>
      </c>
      <c r="G235" s="90">
        <f t="shared" si="105"/>
        <v>0</v>
      </c>
      <c r="H235" s="90">
        <f t="shared" si="105"/>
        <v>0</v>
      </c>
    </row>
    <row r="236" spans="1:8" ht="26.25" x14ac:dyDescent="0.25">
      <c r="A236" s="114">
        <v>4</v>
      </c>
      <c r="B236" s="115" t="s">
        <v>12</v>
      </c>
      <c r="C236" s="93">
        <f t="shared" si="105"/>
        <v>0</v>
      </c>
      <c r="D236" s="93">
        <f t="shared" si="105"/>
        <v>0</v>
      </c>
      <c r="E236" s="93">
        <f t="shared" si="105"/>
        <v>0</v>
      </c>
      <c r="F236" s="93">
        <v>0</v>
      </c>
      <c r="G236" s="93">
        <f t="shared" si="105"/>
        <v>0</v>
      </c>
      <c r="H236" s="93">
        <f t="shared" si="105"/>
        <v>0</v>
      </c>
    </row>
    <row r="237" spans="1:8" ht="26.25" x14ac:dyDescent="0.25">
      <c r="A237" s="116">
        <v>45</v>
      </c>
      <c r="B237" s="117" t="s">
        <v>77</v>
      </c>
      <c r="C237" s="96">
        <f t="shared" si="105"/>
        <v>0</v>
      </c>
      <c r="D237" s="96">
        <f t="shared" si="105"/>
        <v>0</v>
      </c>
      <c r="E237" s="96">
        <f t="shared" si="105"/>
        <v>0</v>
      </c>
      <c r="F237" s="96">
        <v>0</v>
      </c>
      <c r="G237" s="96">
        <f t="shared" si="105"/>
        <v>0</v>
      </c>
      <c r="H237" s="96">
        <f t="shared" si="105"/>
        <v>0</v>
      </c>
    </row>
    <row r="238" spans="1:8" ht="26.25" hidden="1" x14ac:dyDescent="0.25">
      <c r="A238" s="118">
        <v>451</v>
      </c>
      <c r="B238" s="119" t="s">
        <v>112</v>
      </c>
      <c r="C238" s="99">
        <f t="shared" si="105"/>
        <v>0</v>
      </c>
      <c r="D238" s="99">
        <f t="shared" si="105"/>
        <v>0</v>
      </c>
      <c r="E238" s="99">
        <f t="shared" si="105"/>
        <v>0</v>
      </c>
      <c r="F238" s="99">
        <v>0</v>
      </c>
      <c r="G238" s="99">
        <f t="shared" si="105"/>
        <v>0</v>
      </c>
      <c r="H238" s="99">
        <f t="shared" si="105"/>
        <v>0</v>
      </c>
    </row>
    <row r="239" spans="1:8" ht="26.25" hidden="1" x14ac:dyDescent="0.25">
      <c r="A239" s="100">
        <v>4511</v>
      </c>
      <c r="B239" s="101" t="s">
        <v>112</v>
      </c>
      <c r="C239" s="102">
        <v>0</v>
      </c>
      <c r="D239" s="103">
        <v>0</v>
      </c>
      <c r="E239" s="103">
        <v>0</v>
      </c>
      <c r="F239" s="103">
        <v>0</v>
      </c>
      <c r="G239" s="103">
        <v>0</v>
      </c>
      <c r="H239" s="103">
        <f>E239+G239</f>
        <v>0</v>
      </c>
    </row>
    <row r="240" spans="1:8" ht="26.25" x14ac:dyDescent="0.25">
      <c r="A240" s="131" t="s">
        <v>176</v>
      </c>
      <c r="B240" s="131" t="s">
        <v>177</v>
      </c>
      <c r="C240" s="84">
        <f t="shared" ref="C240:H245" si="106">C241</f>
        <v>0</v>
      </c>
      <c r="D240" s="84">
        <f t="shared" si="106"/>
        <v>0</v>
      </c>
      <c r="E240" s="84">
        <f t="shared" si="106"/>
        <v>3167</v>
      </c>
      <c r="F240" s="84">
        <v>3167</v>
      </c>
      <c r="G240" s="84">
        <f t="shared" si="106"/>
        <v>416.88</v>
      </c>
      <c r="H240" s="84">
        <f t="shared" si="106"/>
        <v>3583.88</v>
      </c>
    </row>
    <row r="241" spans="1:8" ht="26.25" x14ac:dyDescent="0.25">
      <c r="A241" s="134" t="s">
        <v>117</v>
      </c>
      <c r="B241" s="134" t="s">
        <v>177</v>
      </c>
      <c r="C241" s="87">
        <f t="shared" si="106"/>
        <v>0</v>
      </c>
      <c r="D241" s="87">
        <f t="shared" si="106"/>
        <v>0</v>
      </c>
      <c r="E241" s="87">
        <f t="shared" si="106"/>
        <v>3167</v>
      </c>
      <c r="F241" s="87">
        <v>3167</v>
      </c>
      <c r="G241" s="87">
        <f t="shared" si="106"/>
        <v>416.88</v>
      </c>
      <c r="H241" s="87">
        <f t="shared" si="106"/>
        <v>3583.88</v>
      </c>
    </row>
    <row r="242" spans="1:8" x14ac:dyDescent="0.25">
      <c r="A242" s="112" t="s">
        <v>110</v>
      </c>
      <c r="B242" s="126" t="s">
        <v>111</v>
      </c>
      <c r="C242" s="90">
        <f t="shared" si="106"/>
        <v>0</v>
      </c>
      <c r="D242" s="90">
        <f t="shared" si="106"/>
        <v>0</v>
      </c>
      <c r="E242" s="90">
        <f t="shared" si="106"/>
        <v>3167</v>
      </c>
      <c r="F242" s="90">
        <v>3167</v>
      </c>
      <c r="G242" s="90">
        <f t="shared" si="106"/>
        <v>416.88</v>
      </c>
      <c r="H242" s="90">
        <f t="shared" si="106"/>
        <v>3583.88</v>
      </c>
    </row>
    <row r="243" spans="1:8" x14ac:dyDescent="0.25">
      <c r="A243" s="135">
        <v>3</v>
      </c>
      <c r="B243" s="92" t="s">
        <v>103</v>
      </c>
      <c r="C243" s="93">
        <f t="shared" si="106"/>
        <v>0</v>
      </c>
      <c r="D243" s="93">
        <f t="shared" si="106"/>
        <v>0</v>
      </c>
      <c r="E243" s="93">
        <f t="shared" si="106"/>
        <v>3167</v>
      </c>
      <c r="F243" s="93">
        <v>3167</v>
      </c>
      <c r="G243" s="93">
        <f t="shared" si="106"/>
        <v>416.88</v>
      </c>
      <c r="H243" s="93">
        <f t="shared" si="106"/>
        <v>3583.88</v>
      </c>
    </row>
    <row r="244" spans="1:8" x14ac:dyDescent="0.25">
      <c r="A244" s="94">
        <v>32</v>
      </c>
      <c r="B244" s="95" t="s">
        <v>21</v>
      </c>
      <c r="C244" s="96">
        <f t="shared" si="106"/>
        <v>0</v>
      </c>
      <c r="D244" s="96">
        <f t="shared" si="106"/>
        <v>0</v>
      </c>
      <c r="E244" s="96">
        <f t="shared" si="106"/>
        <v>3167</v>
      </c>
      <c r="F244" s="96">
        <v>3167</v>
      </c>
      <c r="G244" s="96">
        <f t="shared" si="106"/>
        <v>416.88</v>
      </c>
      <c r="H244" s="96">
        <f t="shared" si="106"/>
        <v>3583.88</v>
      </c>
    </row>
    <row r="245" spans="1:8" hidden="1" x14ac:dyDescent="0.25">
      <c r="A245" s="97">
        <v>323</v>
      </c>
      <c r="B245" s="98" t="s">
        <v>128</v>
      </c>
      <c r="C245" s="99">
        <f t="shared" si="106"/>
        <v>0</v>
      </c>
      <c r="D245" s="99">
        <f t="shared" si="106"/>
        <v>0</v>
      </c>
      <c r="E245" s="99">
        <f t="shared" si="106"/>
        <v>3167</v>
      </c>
      <c r="F245" s="99">
        <v>3167</v>
      </c>
      <c r="G245" s="99">
        <f t="shared" si="106"/>
        <v>416.88</v>
      </c>
      <c r="H245" s="99">
        <f t="shared" si="106"/>
        <v>3583.88</v>
      </c>
    </row>
    <row r="246" spans="1:8" ht="26.25" hidden="1" x14ac:dyDescent="0.25">
      <c r="A246" s="100">
        <v>3232</v>
      </c>
      <c r="B246" s="101" t="s">
        <v>147</v>
      </c>
      <c r="C246" s="102">
        <v>0</v>
      </c>
      <c r="D246" s="103">
        <v>0</v>
      </c>
      <c r="E246" s="162">
        <v>3167</v>
      </c>
      <c r="F246" s="162">
        <v>3167</v>
      </c>
      <c r="G246" s="162">
        <v>416.88</v>
      </c>
      <c r="H246" s="103">
        <f>E246+G246</f>
        <v>3583.88</v>
      </c>
    </row>
    <row r="247" spans="1:8" ht="26.25" x14ac:dyDescent="0.25">
      <c r="A247" s="123" t="s">
        <v>225</v>
      </c>
      <c r="B247" s="124" t="s">
        <v>178</v>
      </c>
      <c r="C247" s="106">
        <f t="shared" ref="C247:H248" si="107">C248</f>
        <v>2026567.7000000002</v>
      </c>
      <c r="D247" s="106">
        <f t="shared" si="107"/>
        <v>2345142.9799999995</v>
      </c>
      <c r="E247" s="106">
        <f t="shared" si="107"/>
        <v>2753666</v>
      </c>
      <c r="F247" s="106">
        <v>2753666</v>
      </c>
      <c r="G247" s="106">
        <f t="shared" si="107"/>
        <v>0</v>
      </c>
      <c r="H247" s="106">
        <f t="shared" si="107"/>
        <v>2753666</v>
      </c>
    </row>
    <row r="248" spans="1:8" ht="26.25" x14ac:dyDescent="0.25">
      <c r="A248" s="120" t="s">
        <v>226</v>
      </c>
      <c r="B248" s="120" t="s">
        <v>179</v>
      </c>
      <c r="C248" s="107">
        <f t="shared" si="107"/>
        <v>2026567.7000000002</v>
      </c>
      <c r="D248" s="107">
        <f t="shared" si="107"/>
        <v>2345142.9799999995</v>
      </c>
      <c r="E248" s="107">
        <f t="shared" si="107"/>
        <v>2753666</v>
      </c>
      <c r="F248" s="107">
        <v>2753666</v>
      </c>
      <c r="G248" s="107">
        <f t="shared" si="107"/>
        <v>0</v>
      </c>
      <c r="H248" s="107">
        <f t="shared" si="107"/>
        <v>2753666</v>
      </c>
    </row>
    <row r="249" spans="1:8" ht="26.25" x14ac:dyDescent="0.25">
      <c r="A249" s="131" t="s">
        <v>227</v>
      </c>
      <c r="B249" s="131" t="s">
        <v>179</v>
      </c>
      <c r="C249" s="84">
        <f t="shared" ref="C249:H249" si="108">C250+C312+C334+C340+C351+C410+C426+C457+C468+C507+C513+C519+C547+C561+C577</f>
        <v>2026567.7000000002</v>
      </c>
      <c r="D249" s="84">
        <f t="shared" si="108"/>
        <v>2345142.9799999995</v>
      </c>
      <c r="E249" s="84">
        <f t="shared" si="108"/>
        <v>2753666</v>
      </c>
      <c r="F249" s="84">
        <v>2753666</v>
      </c>
      <c r="G249" s="84">
        <f t="shared" si="108"/>
        <v>0</v>
      </c>
      <c r="H249" s="84">
        <f t="shared" si="108"/>
        <v>2753666</v>
      </c>
    </row>
    <row r="250" spans="1:8" x14ac:dyDescent="0.25">
      <c r="A250" s="121" t="s">
        <v>117</v>
      </c>
      <c r="B250" s="110" t="s">
        <v>10</v>
      </c>
      <c r="C250" s="87">
        <f>C251+C272+C289+C294+C307</f>
        <v>47412.86</v>
      </c>
      <c r="D250" s="87">
        <f t="shared" ref="D250:H250" si="109">D251+D272+D289+D294+D307</f>
        <v>39750.479999999996</v>
      </c>
      <c r="E250" s="87">
        <f t="shared" si="109"/>
        <v>60836</v>
      </c>
      <c r="F250" s="87">
        <v>60836</v>
      </c>
      <c r="G250" s="87">
        <f t="shared" si="109"/>
        <v>0</v>
      </c>
      <c r="H250" s="87">
        <f t="shared" si="109"/>
        <v>60836</v>
      </c>
    </row>
    <row r="251" spans="1:8" x14ac:dyDescent="0.25">
      <c r="A251" s="112" t="s">
        <v>180</v>
      </c>
      <c r="B251" s="136" t="s">
        <v>181</v>
      </c>
      <c r="C251" s="90">
        <f t="shared" ref="C251:H251" si="110">C252</f>
        <v>3109.9999999999995</v>
      </c>
      <c r="D251" s="90">
        <f t="shared" si="110"/>
        <v>1990.84</v>
      </c>
      <c r="E251" s="90">
        <f t="shared" si="110"/>
        <v>2686</v>
      </c>
      <c r="F251" s="90">
        <v>2686</v>
      </c>
      <c r="G251" s="90">
        <f t="shared" si="110"/>
        <v>0</v>
      </c>
      <c r="H251" s="90">
        <f t="shared" si="110"/>
        <v>2686</v>
      </c>
    </row>
    <row r="252" spans="1:8" x14ac:dyDescent="0.25">
      <c r="A252" s="114">
        <v>3</v>
      </c>
      <c r="B252" s="122" t="s">
        <v>103</v>
      </c>
      <c r="C252" s="93">
        <f>C253+C269</f>
        <v>3109.9999999999995</v>
      </c>
      <c r="D252" s="93">
        <f t="shared" ref="D252:H252" si="111">D253+D269</f>
        <v>1990.84</v>
      </c>
      <c r="E252" s="93">
        <f t="shared" si="111"/>
        <v>2686</v>
      </c>
      <c r="F252" s="93">
        <v>2686</v>
      </c>
      <c r="G252" s="93">
        <f t="shared" si="111"/>
        <v>0</v>
      </c>
      <c r="H252" s="93">
        <f t="shared" si="111"/>
        <v>2686</v>
      </c>
    </row>
    <row r="253" spans="1:8" x14ac:dyDescent="0.25">
      <c r="A253" s="116">
        <v>32</v>
      </c>
      <c r="B253" s="117" t="s">
        <v>21</v>
      </c>
      <c r="C253" s="96">
        <f t="shared" ref="C253:H253" si="112">C254+C257+C262+C266</f>
        <v>3109.8799999999997</v>
      </c>
      <c r="D253" s="96">
        <f t="shared" si="112"/>
        <v>1990.84</v>
      </c>
      <c r="E253" s="96">
        <f t="shared" si="112"/>
        <v>2685</v>
      </c>
      <c r="F253" s="96">
        <v>2685</v>
      </c>
      <c r="G253" s="96">
        <f t="shared" si="112"/>
        <v>0</v>
      </c>
      <c r="H253" s="96">
        <f t="shared" si="112"/>
        <v>2685</v>
      </c>
    </row>
    <row r="254" spans="1:8" hidden="1" x14ac:dyDescent="0.25">
      <c r="A254" s="118">
        <v>321</v>
      </c>
      <c r="B254" s="119" t="s">
        <v>120</v>
      </c>
      <c r="C254" s="99">
        <f t="shared" ref="C254:H254" si="113">SUM(C255:C256)</f>
        <v>335.39</v>
      </c>
      <c r="D254" s="99">
        <f t="shared" si="113"/>
        <v>66.36</v>
      </c>
      <c r="E254" s="99">
        <f t="shared" si="113"/>
        <v>70</v>
      </c>
      <c r="F254" s="99">
        <v>70</v>
      </c>
      <c r="G254" s="99">
        <f t="shared" si="113"/>
        <v>0</v>
      </c>
      <c r="H254" s="99">
        <f t="shared" si="113"/>
        <v>70</v>
      </c>
    </row>
    <row r="255" spans="1:8" hidden="1" x14ac:dyDescent="0.25">
      <c r="A255" s="100">
        <v>3211</v>
      </c>
      <c r="B255" s="101" t="s">
        <v>121</v>
      </c>
      <c r="C255" s="102">
        <v>335.39</v>
      </c>
      <c r="D255" s="103">
        <v>33.18</v>
      </c>
      <c r="E255" s="103">
        <v>35</v>
      </c>
      <c r="F255" s="103">
        <v>35</v>
      </c>
      <c r="G255" s="103">
        <v>0</v>
      </c>
      <c r="H255" s="103">
        <f>E255+G255</f>
        <v>35</v>
      </c>
    </row>
    <row r="256" spans="1:8" hidden="1" x14ac:dyDescent="0.25">
      <c r="A256" s="100">
        <v>3214</v>
      </c>
      <c r="B256" s="101" t="s">
        <v>123</v>
      </c>
      <c r="C256" s="102">
        <v>0</v>
      </c>
      <c r="D256" s="103">
        <v>33.18</v>
      </c>
      <c r="E256" s="103">
        <v>35</v>
      </c>
      <c r="F256" s="103">
        <v>35</v>
      </c>
      <c r="G256" s="103">
        <v>0</v>
      </c>
      <c r="H256" s="103">
        <f>E256+G256</f>
        <v>35</v>
      </c>
    </row>
    <row r="257" spans="1:8" hidden="1" x14ac:dyDescent="0.25">
      <c r="A257" s="118">
        <v>322</v>
      </c>
      <c r="B257" s="119" t="s">
        <v>104</v>
      </c>
      <c r="C257" s="99">
        <f t="shared" ref="C257:H257" si="114">SUM(C258:C261)</f>
        <v>2366.98</v>
      </c>
      <c r="D257" s="99">
        <f t="shared" si="114"/>
        <v>1625.8600000000001</v>
      </c>
      <c r="E257" s="99">
        <f t="shared" si="114"/>
        <v>2100</v>
      </c>
      <c r="F257" s="99">
        <v>2100</v>
      </c>
      <c r="G257" s="99">
        <f t="shared" si="114"/>
        <v>0</v>
      </c>
      <c r="H257" s="99">
        <f t="shared" si="114"/>
        <v>2100</v>
      </c>
    </row>
    <row r="258" spans="1:8" hidden="1" x14ac:dyDescent="0.25">
      <c r="A258" s="100">
        <v>3221</v>
      </c>
      <c r="B258" s="101" t="s">
        <v>124</v>
      </c>
      <c r="C258" s="102">
        <v>9.89</v>
      </c>
      <c r="D258" s="103">
        <v>33.18</v>
      </c>
      <c r="E258" s="103">
        <v>50</v>
      </c>
      <c r="F258" s="103">
        <v>50</v>
      </c>
      <c r="G258" s="103">
        <v>0</v>
      </c>
      <c r="H258" s="103">
        <f t="shared" ref="H258:H261" si="115">E258+G258</f>
        <v>50</v>
      </c>
    </row>
    <row r="259" spans="1:8" hidden="1" x14ac:dyDescent="0.25">
      <c r="A259" s="100">
        <v>3223</v>
      </c>
      <c r="B259" s="101" t="s">
        <v>125</v>
      </c>
      <c r="C259" s="102">
        <v>1235.97</v>
      </c>
      <c r="D259" s="103">
        <v>1327.23</v>
      </c>
      <c r="E259" s="103">
        <v>1500</v>
      </c>
      <c r="F259" s="103">
        <v>1500</v>
      </c>
      <c r="G259" s="103">
        <v>0</v>
      </c>
      <c r="H259" s="103">
        <f t="shared" si="115"/>
        <v>1500</v>
      </c>
    </row>
    <row r="260" spans="1:8" ht="26.25" hidden="1" x14ac:dyDescent="0.25">
      <c r="A260" s="100">
        <v>3224</v>
      </c>
      <c r="B260" s="101" t="s">
        <v>146</v>
      </c>
      <c r="C260" s="102">
        <v>107.45</v>
      </c>
      <c r="D260" s="103">
        <v>0</v>
      </c>
      <c r="E260" s="103">
        <v>50</v>
      </c>
      <c r="F260" s="103">
        <v>50</v>
      </c>
      <c r="G260" s="103">
        <v>0</v>
      </c>
      <c r="H260" s="103">
        <f t="shared" si="115"/>
        <v>50</v>
      </c>
    </row>
    <row r="261" spans="1:8" hidden="1" x14ac:dyDescent="0.25">
      <c r="A261" s="100">
        <v>3225</v>
      </c>
      <c r="B261" s="101" t="s">
        <v>126</v>
      </c>
      <c r="C261" s="102">
        <v>1013.67</v>
      </c>
      <c r="D261" s="103">
        <v>265.45</v>
      </c>
      <c r="E261" s="103">
        <v>500</v>
      </c>
      <c r="F261" s="103">
        <v>500</v>
      </c>
      <c r="G261" s="103">
        <v>0</v>
      </c>
      <c r="H261" s="103">
        <f t="shared" si="115"/>
        <v>500</v>
      </c>
    </row>
    <row r="262" spans="1:8" hidden="1" x14ac:dyDescent="0.25">
      <c r="A262" s="118">
        <v>323</v>
      </c>
      <c r="B262" s="119" t="s">
        <v>128</v>
      </c>
      <c r="C262" s="99">
        <f t="shared" ref="C262:H262" si="116">SUM(C263:C265)</f>
        <v>32.35</v>
      </c>
      <c r="D262" s="99">
        <f t="shared" si="116"/>
        <v>99.539999999999992</v>
      </c>
      <c r="E262" s="99">
        <f t="shared" si="116"/>
        <v>115</v>
      </c>
      <c r="F262" s="99">
        <v>115</v>
      </c>
      <c r="G262" s="99">
        <f t="shared" si="116"/>
        <v>0</v>
      </c>
      <c r="H262" s="99">
        <f t="shared" si="116"/>
        <v>115</v>
      </c>
    </row>
    <row r="263" spans="1:8" hidden="1" x14ac:dyDescent="0.25">
      <c r="A263" s="100">
        <v>3231</v>
      </c>
      <c r="B263" s="101" t="s">
        <v>129</v>
      </c>
      <c r="C263" s="102">
        <v>0</v>
      </c>
      <c r="D263" s="103">
        <v>66.36</v>
      </c>
      <c r="E263" s="103">
        <v>70</v>
      </c>
      <c r="F263" s="103">
        <v>70</v>
      </c>
      <c r="G263" s="103">
        <v>0</v>
      </c>
      <c r="H263" s="103">
        <f t="shared" ref="H263:H265" si="117">E263+G263</f>
        <v>70</v>
      </c>
    </row>
    <row r="264" spans="1:8" ht="26.25" hidden="1" x14ac:dyDescent="0.25">
      <c r="A264" s="100">
        <v>3232</v>
      </c>
      <c r="B264" s="101" t="s">
        <v>147</v>
      </c>
      <c r="C264" s="102">
        <v>0</v>
      </c>
      <c r="D264" s="103">
        <v>0</v>
      </c>
      <c r="E264" s="103">
        <v>10</v>
      </c>
      <c r="F264" s="103">
        <v>10</v>
      </c>
      <c r="G264" s="103">
        <v>0</v>
      </c>
      <c r="H264" s="103">
        <f t="shared" si="117"/>
        <v>10</v>
      </c>
    </row>
    <row r="265" spans="1:8" hidden="1" x14ac:dyDescent="0.25">
      <c r="A265" s="100">
        <v>3239</v>
      </c>
      <c r="B265" s="101" t="s">
        <v>136</v>
      </c>
      <c r="C265" s="102">
        <v>32.35</v>
      </c>
      <c r="D265" s="103">
        <v>33.18</v>
      </c>
      <c r="E265" s="103">
        <v>35</v>
      </c>
      <c r="F265" s="103">
        <v>35</v>
      </c>
      <c r="G265" s="103">
        <v>0</v>
      </c>
      <c r="H265" s="103">
        <f t="shared" si="117"/>
        <v>35</v>
      </c>
    </row>
    <row r="266" spans="1:8" ht="26.25" hidden="1" x14ac:dyDescent="0.25">
      <c r="A266" s="118">
        <v>329</v>
      </c>
      <c r="B266" s="119" t="s">
        <v>137</v>
      </c>
      <c r="C266" s="99">
        <f t="shared" ref="C266:H266" si="118">SUM(C267:C268)</f>
        <v>375.16</v>
      </c>
      <c r="D266" s="99">
        <f t="shared" si="118"/>
        <v>199.07999999999998</v>
      </c>
      <c r="E266" s="99">
        <f t="shared" si="118"/>
        <v>400</v>
      </c>
      <c r="F266" s="99">
        <v>400</v>
      </c>
      <c r="G266" s="99">
        <f t="shared" si="118"/>
        <v>0</v>
      </c>
      <c r="H266" s="99">
        <f t="shared" si="118"/>
        <v>400</v>
      </c>
    </row>
    <row r="267" spans="1:8" hidden="1" x14ac:dyDescent="0.25">
      <c r="A267" s="100">
        <v>3293</v>
      </c>
      <c r="B267" s="101" t="s">
        <v>139</v>
      </c>
      <c r="C267" s="102">
        <v>0</v>
      </c>
      <c r="D267" s="103">
        <v>66.36</v>
      </c>
      <c r="E267" s="103">
        <v>100</v>
      </c>
      <c r="F267" s="103">
        <v>100</v>
      </c>
      <c r="G267" s="103">
        <v>0</v>
      </c>
      <c r="H267" s="103">
        <f t="shared" ref="H267:H268" si="119">E267+G267</f>
        <v>100</v>
      </c>
    </row>
    <row r="268" spans="1:8" ht="26.25" hidden="1" x14ac:dyDescent="0.25">
      <c r="A268" s="100">
        <v>3299</v>
      </c>
      <c r="B268" s="101" t="s">
        <v>137</v>
      </c>
      <c r="C268" s="102">
        <v>375.16</v>
      </c>
      <c r="D268" s="103">
        <v>132.72</v>
      </c>
      <c r="E268" s="103">
        <v>300</v>
      </c>
      <c r="F268" s="103">
        <v>300</v>
      </c>
      <c r="G268" s="103">
        <v>0</v>
      </c>
      <c r="H268" s="103">
        <f t="shared" si="119"/>
        <v>300</v>
      </c>
    </row>
    <row r="269" spans="1:8" x14ac:dyDescent="0.25">
      <c r="A269" s="116">
        <v>34</v>
      </c>
      <c r="B269" s="117" t="s">
        <v>142</v>
      </c>
      <c r="C269" s="96">
        <f t="shared" ref="C269:H270" si="120">C270</f>
        <v>0.12</v>
      </c>
      <c r="D269" s="96">
        <f t="shared" si="120"/>
        <v>0</v>
      </c>
      <c r="E269" s="96">
        <f t="shared" si="120"/>
        <v>1</v>
      </c>
      <c r="F269" s="96">
        <v>1</v>
      </c>
      <c r="G269" s="96">
        <f t="shared" si="120"/>
        <v>0</v>
      </c>
      <c r="H269" s="96">
        <f t="shared" si="120"/>
        <v>1</v>
      </c>
    </row>
    <row r="270" spans="1:8" hidden="1" x14ac:dyDescent="0.25">
      <c r="A270" s="118">
        <v>343</v>
      </c>
      <c r="B270" s="119" t="s">
        <v>143</v>
      </c>
      <c r="C270" s="99">
        <f t="shared" si="120"/>
        <v>0.12</v>
      </c>
      <c r="D270" s="99">
        <f t="shared" si="120"/>
        <v>0</v>
      </c>
      <c r="E270" s="99">
        <f t="shared" si="120"/>
        <v>1</v>
      </c>
      <c r="F270" s="99">
        <v>1</v>
      </c>
      <c r="G270" s="99">
        <f t="shared" si="120"/>
        <v>0</v>
      </c>
      <c r="H270" s="99">
        <f t="shared" si="120"/>
        <v>1</v>
      </c>
    </row>
    <row r="271" spans="1:8" hidden="1" x14ac:dyDescent="0.25">
      <c r="A271" s="100">
        <v>3433</v>
      </c>
      <c r="B271" s="101" t="s">
        <v>228</v>
      </c>
      <c r="C271" s="102">
        <v>0.12</v>
      </c>
      <c r="D271" s="102">
        <v>0</v>
      </c>
      <c r="E271" s="102">
        <v>1</v>
      </c>
      <c r="F271" s="102">
        <v>1</v>
      </c>
      <c r="G271" s="102">
        <v>0</v>
      </c>
      <c r="H271" s="103">
        <f>E271+G271</f>
        <v>1</v>
      </c>
    </row>
    <row r="272" spans="1:8" x14ac:dyDescent="0.25">
      <c r="A272" s="137" t="s">
        <v>182</v>
      </c>
      <c r="B272" s="138" t="s">
        <v>183</v>
      </c>
      <c r="C272" s="90">
        <f t="shared" ref="C272:H273" si="121">C273</f>
        <v>27782.47</v>
      </c>
      <c r="D272" s="90">
        <f t="shared" si="121"/>
        <v>25615.5</v>
      </c>
      <c r="E272" s="90">
        <f t="shared" si="121"/>
        <v>29600</v>
      </c>
      <c r="F272" s="90">
        <v>29600</v>
      </c>
      <c r="G272" s="90">
        <f t="shared" si="121"/>
        <v>0</v>
      </c>
      <c r="H272" s="90">
        <f t="shared" si="121"/>
        <v>29600</v>
      </c>
    </row>
    <row r="273" spans="1:8" x14ac:dyDescent="0.25">
      <c r="A273" s="114">
        <v>3</v>
      </c>
      <c r="B273" s="122" t="s">
        <v>103</v>
      </c>
      <c r="C273" s="93">
        <f t="shared" si="121"/>
        <v>27782.47</v>
      </c>
      <c r="D273" s="93">
        <f t="shared" si="121"/>
        <v>25615.5</v>
      </c>
      <c r="E273" s="93">
        <f t="shared" si="121"/>
        <v>29600</v>
      </c>
      <c r="F273" s="93">
        <v>29600</v>
      </c>
      <c r="G273" s="93">
        <f t="shared" si="121"/>
        <v>0</v>
      </c>
      <c r="H273" s="93">
        <f t="shared" si="121"/>
        <v>29600</v>
      </c>
    </row>
    <row r="274" spans="1:8" x14ac:dyDescent="0.25">
      <c r="A274" s="116">
        <v>32</v>
      </c>
      <c r="B274" s="117" t="s">
        <v>21</v>
      </c>
      <c r="C274" s="96">
        <f t="shared" ref="C274:H274" si="122">C275+C278+C282+C286</f>
        <v>27782.47</v>
      </c>
      <c r="D274" s="96">
        <f t="shared" si="122"/>
        <v>25615.5</v>
      </c>
      <c r="E274" s="96">
        <f t="shared" si="122"/>
        <v>29600</v>
      </c>
      <c r="F274" s="96">
        <v>29600</v>
      </c>
      <c r="G274" s="96">
        <f t="shared" si="122"/>
        <v>0</v>
      </c>
      <c r="H274" s="96">
        <f t="shared" si="122"/>
        <v>29600</v>
      </c>
    </row>
    <row r="275" spans="1:8" hidden="1" x14ac:dyDescent="0.25">
      <c r="A275" s="118">
        <v>321</v>
      </c>
      <c r="B275" s="119" t="s">
        <v>120</v>
      </c>
      <c r="C275" s="99">
        <f t="shared" ref="C275:H275" si="123">SUM(C276:C277)</f>
        <v>3081.67</v>
      </c>
      <c r="D275" s="99">
        <f t="shared" si="123"/>
        <v>2787.18</v>
      </c>
      <c r="E275" s="99">
        <f t="shared" si="123"/>
        <v>2800</v>
      </c>
      <c r="F275" s="99">
        <v>2800</v>
      </c>
      <c r="G275" s="99">
        <f t="shared" si="123"/>
        <v>0</v>
      </c>
      <c r="H275" s="99">
        <f t="shared" si="123"/>
        <v>2800</v>
      </c>
    </row>
    <row r="276" spans="1:8" hidden="1" x14ac:dyDescent="0.25">
      <c r="A276" s="100">
        <v>3211</v>
      </c>
      <c r="B276" s="101" t="s">
        <v>121</v>
      </c>
      <c r="C276" s="102">
        <v>3058.35</v>
      </c>
      <c r="D276" s="103">
        <v>2654.46</v>
      </c>
      <c r="E276" s="103">
        <v>2700</v>
      </c>
      <c r="F276" s="103">
        <v>2700</v>
      </c>
      <c r="G276" s="103">
        <v>0</v>
      </c>
      <c r="H276" s="103">
        <f t="shared" ref="H276:H277" si="124">E276+G276</f>
        <v>2700</v>
      </c>
    </row>
    <row r="277" spans="1:8" hidden="1" x14ac:dyDescent="0.25">
      <c r="A277" s="100">
        <v>3213</v>
      </c>
      <c r="B277" s="101" t="s">
        <v>122</v>
      </c>
      <c r="C277" s="102">
        <v>23.32</v>
      </c>
      <c r="D277" s="103">
        <v>132.72</v>
      </c>
      <c r="E277" s="103">
        <v>100</v>
      </c>
      <c r="F277" s="103">
        <v>100</v>
      </c>
      <c r="G277" s="103">
        <v>0</v>
      </c>
      <c r="H277" s="103">
        <f t="shared" si="124"/>
        <v>100</v>
      </c>
    </row>
    <row r="278" spans="1:8" hidden="1" x14ac:dyDescent="0.25">
      <c r="A278" s="118">
        <v>322</v>
      </c>
      <c r="B278" s="119" t="s">
        <v>104</v>
      </c>
      <c r="C278" s="99">
        <f t="shared" ref="C278:H278" si="125">SUM(C279:C281)</f>
        <v>413.41</v>
      </c>
      <c r="D278" s="99">
        <f t="shared" si="125"/>
        <v>1061.78</v>
      </c>
      <c r="E278" s="99">
        <f t="shared" si="125"/>
        <v>1700</v>
      </c>
      <c r="F278" s="99">
        <v>1700</v>
      </c>
      <c r="G278" s="99">
        <f t="shared" si="125"/>
        <v>0</v>
      </c>
      <c r="H278" s="99">
        <f t="shared" si="125"/>
        <v>1700</v>
      </c>
    </row>
    <row r="279" spans="1:8" hidden="1" x14ac:dyDescent="0.25">
      <c r="A279" s="100">
        <v>3221</v>
      </c>
      <c r="B279" s="101" t="s">
        <v>124</v>
      </c>
      <c r="C279" s="102">
        <v>413.41</v>
      </c>
      <c r="D279" s="103">
        <v>265.45</v>
      </c>
      <c r="E279" s="103">
        <v>950</v>
      </c>
      <c r="F279" s="103">
        <v>950</v>
      </c>
      <c r="G279" s="103">
        <v>0</v>
      </c>
      <c r="H279" s="103">
        <f t="shared" ref="H279:H281" si="126">E279+G279</f>
        <v>950</v>
      </c>
    </row>
    <row r="280" spans="1:8" ht="26.25" hidden="1" x14ac:dyDescent="0.25">
      <c r="A280" s="100">
        <v>3224</v>
      </c>
      <c r="B280" s="101" t="s">
        <v>146</v>
      </c>
      <c r="C280" s="102">
        <v>0</v>
      </c>
      <c r="D280" s="103">
        <v>132.72</v>
      </c>
      <c r="E280" s="103">
        <v>150</v>
      </c>
      <c r="F280" s="103">
        <v>150</v>
      </c>
      <c r="G280" s="103">
        <v>0</v>
      </c>
      <c r="H280" s="103">
        <f t="shared" si="126"/>
        <v>150</v>
      </c>
    </row>
    <row r="281" spans="1:8" hidden="1" x14ac:dyDescent="0.25">
      <c r="A281" s="100">
        <v>3225</v>
      </c>
      <c r="B281" s="101" t="s">
        <v>126</v>
      </c>
      <c r="C281" s="102">
        <v>0</v>
      </c>
      <c r="D281" s="103">
        <v>663.61</v>
      </c>
      <c r="E281" s="103">
        <v>600</v>
      </c>
      <c r="F281" s="103">
        <v>600</v>
      </c>
      <c r="G281" s="103">
        <v>0</v>
      </c>
      <c r="H281" s="103">
        <f t="shared" si="126"/>
        <v>600</v>
      </c>
    </row>
    <row r="282" spans="1:8" hidden="1" x14ac:dyDescent="0.25">
      <c r="A282" s="118">
        <v>323</v>
      </c>
      <c r="B282" s="119" t="s">
        <v>128</v>
      </c>
      <c r="C282" s="99">
        <f t="shared" ref="C282:H282" si="127">SUM(C283:C285)</f>
        <v>1030.32</v>
      </c>
      <c r="D282" s="99">
        <f t="shared" si="127"/>
        <v>2919.8999999999996</v>
      </c>
      <c r="E282" s="99">
        <f t="shared" si="127"/>
        <v>2900</v>
      </c>
      <c r="F282" s="99">
        <v>2900</v>
      </c>
      <c r="G282" s="99">
        <f t="shared" si="127"/>
        <v>0</v>
      </c>
      <c r="H282" s="99">
        <f t="shared" si="127"/>
        <v>2900</v>
      </c>
    </row>
    <row r="283" spans="1:8" hidden="1" x14ac:dyDescent="0.25">
      <c r="A283" s="100">
        <v>3231</v>
      </c>
      <c r="B283" s="101" t="s">
        <v>129</v>
      </c>
      <c r="C283" s="102">
        <v>1030.32</v>
      </c>
      <c r="D283" s="103">
        <v>1061.78</v>
      </c>
      <c r="E283" s="103">
        <v>1100</v>
      </c>
      <c r="F283" s="103">
        <v>1100</v>
      </c>
      <c r="G283" s="103">
        <v>0</v>
      </c>
      <c r="H283" s="103">
        <f t="shared" ref="H283:H285" si="128">E283+G283</f>
        <v>1100</v>
      </c>
    </row>
    <row r="284" spans="1:8" ht="26.25" hidden="1" x14ac:dyDescent="0.25">
      <c r="A284" s="100">
        <v>3232</v>
      </c>
      <c r="B284" s="101" t="s">
        <v>147</v>
      </c>
      <c r="C284" s="102">
        <v>0</v>
      </c>
      <c r="D284" s="103">
        <v>663.61</v>
      </c>
      <c r="E284" s="103">
        <v>600</v>
      </c>
      <c r="F284" s="103">
        <v>600</v>
      </c>
      <c r="G284" s="103">
        <v>0</v>
      </c>
      <c r="H284" s="103">
        <f t="shared" si="128"/>
        <v>600</v>
      </c>
    </row>
    <row r="285" spans="1:8" hidden="1" x14ac:dyDescent="0.25">
      <c r="A285" s="100">
        <v>3239</v>
      </c>
      <c r="B285" s="101" t="s">
        <v>136</v>
      </c>
      <c r="C285" s="102">
        <v>0</v>
      </c>
      <c r="D285" s="103">
        <v>1194.51</v>
      </c>
      <c r="E285" s="103">
        <v>1200</v>
      </c>
      <c r="F285" s="103">
        <v>1200</v>
      </c>
      <c r="G285" s="103">
        <v>0</v>
      </c>
      <c r="H285" s="103">
        <f t="shared" si="128"/>
        <v>1200</v>
      </c>
    </row>
    <row r="286" spans="1:8" ht="26.25" hidden="1" x14ac:dyDescent="0.25">
      <c r="A286" s="118">
        <v>329</v>
      </c>
      <c r="B286" s="119" t="s">
        <v>137</v>
      </c>
      <c r="C286" s="99">
        <f t="shared" ref="C286:H286" si="129">SUM(C287:C288)</f>
        <v>23257.07</v>
      </c>
      <c r="D286" s="99">
        <f t="shared" si="129"/>
        <v>18846.64</v>
      </c>
      <c r="E286" s="99">
        <f t="shared" si="129"/>
        <v>22200</v>
      </c>
      <c r="F286" s="99">
        <v>22200</v>
      </c>
      <c r="G286" s="99">
        <f t="shared" si="129"/>
        <v>0</v>
      </c>
      <c r="H286" s="99">
        <f t="shared" si="129"/>
        <v>22200</v>
      </c>
    </row>
    <row r="287" spans="1:8" hidden="1" x14ac:dyDescent="0.25">
      <c r="A287" s="139">
        <v>3292</v>
      </c>
      <c r="B287" s="101" t="s">
        <v>138</v>
      </c>
      <c r="C287" s="102">
        <v>2017.39</v>
      </c>
      <c r="D287" s="103">
        <v>1592.67</v>
      </c>
      <c r="E287" s="103">
        <v>1600</v>
      </c>
      <c r="F287" s="103">
        <v>1600</v>
      </c>
      <c r="G287" s="103">
        <v>0</v>
      </c>
      <c r="H287" s="103">
        <f t="shared" ref="H287:H288" si="130">E287+G287</f>
        <v>1600</v>
      </c>
    </row>
    <row r="288" spans="1:8" ht="26.25" hidden="1" x14ac:dyDescent="0.25">
      <c r="A288" s="100">
        <v>3299</v>
      </c>
      <c r="B288" s="101" t="s">
        <v>137</v>
      </c>
      <c r="C288" s="102">
        <v>21239.68</v>
      </c>
      <c r="D288" s="103">
        <v>17253.97</v>
      </c>
      <c r="E288" s="103">
        <v>20600</v>
      </c>
      <c r="F288" s="103">
        <v>20600</v>
      </c>
      <c r="G288" s="103">
        <v>0</v>
      </c>
      <c r="H288" s="103">
        <f t="shared" si="130"/>
        <v>20600</v>
      </c>
    </row>
    <row r="289" spans="1:8" x14ac:dyDescent="0.25">
      <c r="A289" s="137" t="s">
        <v>250</v>
      </c>
      <c r="B289" s="138" t="s">
        <v>251</v>
      </c>
      <c r="C289" s="159">
        <f>C290</f>
        <v>0</v>
      </c>
      <c r="D289" s="159">
        <f t="shared" ref="D289:H292" si="131">D290</f>
        <v>0</v>
      </c>
      <c r="E289" s="159">
        <f t="shared" si="131"/>
        <v>1000</v>
      </c>
      <c r="F289" s="159">
        <v>1000</v>
      </c>
      <c r="G289" s="159">
        <f t="shared" si="131"/>
        <v>0</v>
      </c>
      <c r="H289" s="159">
        <f t="shared" si="131"/>
        <v>1000</v>
      </c>
    </row>
    <row r="290" spans="1:8" x14ac:dyDescent="0.25">
      <c r="A290" s="114">
        <v>3</v>
      </c>
      <c r="B290" s="122" t="s">
        <v>103</v>
      </c>
      <c r="C290" s="160">
        <f>C291</f>
        <v>0</v>
      </c>
      <c r="D290" s="160">
        <f t="shared" si="131"/>
        <v>0</v>
      </c>
      <c r="E290" s="160">
        <f t="shared" si="131"/>
        <v>1000</v>
      </c>
      <c r="F290" s="160">
        <v>1000</v>
      </c>
      <c r="G290" s="160">
        <f t="shared" si="131"/>
        <v>0</v>
      </c>
      <c r="H290" s="160">
        <f t="shared" si="131"/>
        <v>1000</v>
      </c>
    </row>
    <row r="291" spans="1:8" x14ac:dyDescent="0.25">
      <c r="A291" s="116">
        <v>32</v>
      </c>
      <c r="B291" s="117" t="s">
        <v>21</v>
      </c>
      <c r="C291" s="158">
        <f>C292</f>
        <v>0</v>
      </c>
      <c r="D291" s="158">
        <f t="shared" si="131"/>
        <v>0</v>
      </c>
      <c r="E291" s="158">
        <f t="shared" si="131"/>
        <v>1000</v>
      </c>
      <c r="F291" s="158">
        <v>1000</v>
      </c>
      <c r="G291" s="158">
        <f t="shared" si="131"/>
        <v>0</v>
      </c>
      <c r="H291" s="158">
        <f t="shared" si="131"/>
        <v>1000</v>
      </c>
    </row>
    <row r="292" spans="1:8" ht="26.25" hidden="1" x14ac:dyDescent="0.25">
      <c r="A292" s="118">
        <v>329</v>
      </c>
      <c r="B292" s="119" t="s">
        <v>137</v>
      </c>
      <c r="C292" s="99">
        <f>C293</f>
        <v>0</v>
      </c>
      <c r="D292" s="99">
        <f t="shared" si="131"/>
        <v>0</v>
      </c>
      <c r="E292" s="99">
        <f t="shared" si="131"/>
        <v>1000</v>
      </c>
      <c r="F292" s="99">
        <v>1000</v>
      </c>
      <c r="G292" s="99">
        <f t="shared" si="131"/>
        <v>0</v>
      </c>
      <c r="H292" s="99">
        <f t="shared" si="131"/>
        <v>1000</v>
      </c>
    </row>
    <row r="293" spans="1:8" ht="26.25" hidden="1" x14ac:dyDescent="0.25">
      <c r="A293" s="100">
        <v>3299</v>
      </c>
      <c r="B293" s="101" t="s">
        <v>137</v>
      </c>
      <c r="C293" s="102">
        <v>0</v>
      </c>
      <c r="D293" s="102">
        <v>0</v>
      </c>
      <c r="E293" s="102">
        <v>1000</v>
      </c>
      <c r="F293" s="102">
        <v>1000</v>
      </c>
      <c r="G293" s="102">
        <v>0</v>
      </c>
      <c r="H293" s="103">
        <f>E293+G293</f>
        <v>1000</v>
      </c>
    </row>
    <row r="294" spans="1:8" x14ac:dyDescent="0.25">
      <c r="A294" s="137" t="s">
        <v>184</v>
      </c>
      <c r="B294" s="138" t="s">
        <v>185</v>
      </c>
      <c r="C294" s="90">
        <f t="shared" ref="C294:H295" si="132">C295</f>
        <v>16520.39</v>
      </c>
      <c r="D294" s="90">
        <f t="shared" si="132"/>
        <v>12144.14</v>
      </c>
      <c r="E294" s="90">
        <f t="shared" si="132"/>
        <v>27550</v>
      </c>
      <c r="F294" s="90">
        <v>27550</v>
      </c>
      <c r="G294" s="90">
        <f t="shared" si="132"/>
        <v>0</v>
      </c>
      <c r="H294" s="90">
        <f t="shared" si="132"/>
        <v>27550</v>
      </c>
    </row>
    <row r="295" spans="1:8" x14ac:dyDescent="0.25">
      <c r="A295" s="114">
        <v>3</v>
      </c>
      <c r="B295" s="122" t="s">
        <v>103</v>
      </c>
      <c r="C295" s="93">
        <f t="shared" si="132"/>
        <v>16520.39</v>
      </c>
      <c r="D295" s="93">
        <f t="shared" si="132"/>
        <v>12144.14</v>
      </c>
      <c r="E295" s="93">
        <f t="shared" si="132"/>
        <v>27550</v>
      </c>
      <c r="F295" s="93">
        <v>27550</v>
      </c>
      <c r="G295" s="93">
        <f t="shared" si="132"/>
        <v>0</v>
      </c>
      <c r="H295" s="93">
        <f t="shared" si="132"/>
        <v>27550</v>
      </c>
    </row>
    <row r="296" spans="1:8" x14ac:dyDescent="0.25">
      <c r="A296" s="116">
        <v>32</v>
      </c>
      <c r="B296" s="117" t="s">
        <v>21</v>
      </c>
      <c r="C296" s="96">
        <f t="shared" ref="C296:H296" si="133">C297+C300+C305</f>
        <v>16520.39</v>
      </c>
      <c r="D296" s="96">
        <f t="shared" si="133"/>
        <v>12144.14</v>
      </c>
      <c r="E296" s="96">
        <f t="shared" si="133"/>
        <v>27550</v>
      </c>
      <c r="F296" s="96">
        <v>27550</v>
      </c>
      <c r="G296" s="96">
        <f t="shared" si="133"/>
        <v>0</v>
      </c>
      <c r="H296" s="96">
        <f t="shared" si="133"/>
        <v>27550</v>
      </c>
    </row>
    <row r="297" spans="1:8" hidden="1" x14ac:dyDescent="0.25">
      <c r="A297" s="118">
        <v>322</v>
      </c>
      <c r="B297" s="119" t="s">
        <v>104</v>
      </c>
      <c r="C297" s="99">
        <f t="shared" ref="C297:H297" si="134">SUM(C298:C299)</f>
        <v>77.489999999999995</v>
      </c>
      <c r="D297" s="99">
        <f t="shared" si="134"/>
        <v>929.06</v>
      </c>
      <c r="E297" s="99">
        <f t="shared" si="134"/>
        <v>950</v>
      </c>
      <c r="F297" s="99">
        <v>950</v>
      </c>
      <c r="G297" s="99">
        <f t="shared" si="134"/>
        <v>0</v>
      </c>
      <c r="H297" s="99">
        <f t="shared" si="134"/>
        <v>950</v>
      </c>
    </row>
    <row r="298" spans="1:8" hidden="1" x14ac:dyDescent="0.25">
      <c r="A298" s="100">
        <v>3221</v>
      </c>
      <c r="B298" s="101" t="s">
        <v>124</v>
      </c>
      <c r="C298" s="102">
        <v>77.489999999999995</v>
      </c>
      <c r="D298" s="103">
        <v>265.45</v>
      </c>
      <c r="E298" s="103">
        <v>250</v>
      </c>
      <c r="F298" s="103">
        <v>250</v>
      </c>
      <c r="G298" s="103">
        <v>0</v>
      </c>
      <c r="H298" s="103">
        <f t="shared" ref="H298:H299" si="135">E298+G298</f>
        <v>250</v>
      </c>
    </row>
    <row r="299" spans="1:8" hidden="1" x14ac:dyDescent="0.25">
      <c r="A299" s="100">
        <v>3225</v>
      </c>
      <c r="B299" s="101" t="s">
        <v>126</v>
      </c>
      <c r="C299" s="102">
        <v>0</v>
      </c>
      <c r="D299" s="103">
        <v>663.61</v>
      </c>
      <c r="E299" s="103">
        <v>700</v>
      </c>
      <c r="F299" s="103">
        <v>700</v>
      </c>
      <c r="G299" s="103">
        <v>0</v>
      </c>
      <c r="H299" s="103">
        <f t="shared" si="135"/>
        <v>700</v>
      </c>
    </row>
    <row r="300" spans="1:8" hidden="1" x14ac:dyDescent="0.25">
      <c r="A300" s="118">
        <v>323</v>
      </c>
      <c r="B300" s="119" t="s">
        <v>128</v>
      </c>
      <c r="C300" s="99">
        <f t="shared" ref="C300:H300" si="136">SUM(C301:C304)</f>
        <v>5393.8600000000006</v>
      </c>
      <c r="D300" s="99">
        <f t="shared" si="136"/>
        <v>1924.48</v>
      </c>
      <c r="E300" s="99">
        <f t="shared" si="136"/>
        <v>1600</v>
      </c>
      <c r="F300" s="99">
        <v>1600</v>
      </c>
      <c r="G300" s="99">
        <f t="shared" si="136"/>
        <v>0</v>
      </c>
      <c r="H300" s="99">
        <f t="shared" si="136"/>
        <v>1600</v>
      </c>
    </row>
    <row r="301" spans="1:8" hidden="1" x14ac:dyDescent="0.25">
      <c r="A301" s="100">
        <v>3231</v>
      </c>
      <c r="B301" s="101" t="s">
        <v>129</v>
      </c>
      <c r="C301" s="102">
        <v>0</v>
      </c>
      <c r="D301" s="103">
        <v>66.36</v>
      </c>
      <c r="E301" s="103">
        <v>50</v>
      </c>
      <c r="F301" s="103">
        <v>50</v>
      </c>
      <c r="G301" s="103">
        <v>0</v>
      </c>
      <c r="H301" s="103">
        <f t="shared" ref="H301:H304" si="137">E301+G301</f>
        <v>50</v>
      </c>
    </row>
    <row r="302" spans="1:8" ht="26.25" hidden="1" x14ac:dyDescent="0.25">
      <c r="A302" s="100">
        <v>3232</v>
      </c>
      <c r="B302" s="101" t="s">
        <v>147</v>
      </c>
      <c r="C302" s="102">
        <v>0</v>
      </c>
      <c r="D302" s="103">
        <v>663.61</v>
      </c>
      <c r="E302" s="103">
        <v>50</v>
      </c>
      <c r="F302" s="103">
        <v>50</v>
      </c>
      <c r="G302" s="103">
        <v>0</v>
      </c>
      <c r="H302" s="103">
        <f t="shared" si="137"/>
        <v>50</v>
      </c>
    </row>
    <row r="303" spans="1:8" hidden="1" x14ac:dyDescent="0.25">
      <c r="A303" s="100">
        <v>3236</v>
      </c>
      <c r="B303" s="101" t="s">
        <v>133</v>
      </c>
      <c r="C303" s="102">
        <v>4247.13</v>
      </c>
      <c r="D303" s="103">
        <v>0</v>
      </c>
      <c r="E303" s="103">
        <v>0</v>
      </c>
      <c r="F303" s="103">
        <v>0</v>
      </c>
      <c r="G303" s="103">
        <v>0</v>
      </c>
      <c r="H303" s="103">
        <f t="shared" si="137"/>
        <v>0</v>
      </c>
    </row>
    <row r="304" spans="1:8" hidden="1" x14ac:dyDescent="0.25">
      <c r="A304" s="100">
        <v>3239</v>
      </c>
      <c r="B304" s="101" t="s">
        <v>136</v>
      </c>
      <c r="C304" s="102">
        <v>1146.73</v>
      </c>
      <c r="D304" s="103">
        <v>1194.51</v>
      </c>
      <c r="E304" s="103">
        <v>1500</v>
      </c>
      <c r="F304" s="103">
        <v>1500</v>
      </c>
      <c r="G304" s="103">
        <v>0</v>
      </c>
      <c r="H304" s="103">
        <f t="shared" si="137"/>
        <v>1500</v>
      </c>
    </row>
    <row r="305" spans="1:8" ht="26.25" hidden="1" x14ac:dyDescent="0.25">
      <c r="A305" s="118">
        <v>329</v>
      </c>
      <c r="B305" s="119" t="s">
        <v>137</v>
      </c>
      <c r="C305" s="99">
        <f t="shared" ref="C305:H305" si="138">C306</f>
        <v>11049.04</v>
      </c>
      <c r="D305" s="99">
        <f t="shared" si="138"/>
        <v>9290.6</v>
      </c>
      <c r="E305" s="99">
        <f t="shared" si="138"/>
        <v>25000</v>
      </c>
      <c r="F305" s="99">
        <v>25000</v>
      </c>
      <c r="G305" s="99">
        <f t="shared" si="138"/>
        <v>0</v>
      </c>
      <c r="H305" s="99">
        <f t="shared" si="138"/>
        <v>25000</v>
      </c>
    </row>
    <row r="306" spans="1:8" ht="26.25" hidden="1" x14ac:dyDescent="0.25">
      <c r="A306" s="100">
        <v>3299</v>
      </c>
      <c r="B306" s="101" t="s">
        <v>137</v>
      </c>
      <c r="C306" s="102">
        <v>11049.04</v>
      </c>
      <c r="D306" s="103">
        <v>9290.6</v>
      </c>
      <c r="E306" s="103">
        <v>25000</v>
      </c>
      <c r="F306" s="103">
        <v>25000</v>
      </c>
      <c r="G306" s="103">
        <v>0</v>
      </c>
      <c r="H306" s="103">
        <f>E306+G306</f>
        <v>25000</v>
      </c>
    </row>
    <row r="307" spans="1:8" x14ac:dyDescent="0.25">
      <c r="A307" s="137" t="s">
        <v>186</v>
      </c>
      <c r="B307" s="138" t="s">
        <v>187</v>
      </c>
      <c r="C307" s="90">
        <f t="shared" ref="C307:H310" si="139">C308</f>
        <v>0</v>
      </c>
      <c r="D307" s="90">
        <f t="shared" si="139"/>
        <v>0</v>
      </c>
      <c r="E307" s="90">
        <f t="shared" si="139"/>
        <v>0</v>
      </c>
      <c r="F307" s="90">
        <v>0</v>
      </c>
      <c r="G307" s="90">
        <f t="shared" si="139"/>
        <v>0</v>
      </c>
      <c r="H307" s="90">
        <f t="shared" si="139"/>
        <v>0</v>
      </c>
    </row>
    <row r="308" spans="1:8" x14ac:dyDescent="0.25">
      <c r="A308" s="114">
        <v>3</v>
      </c>
      <c r="B308" s="122" t="s">
        <v>103</v>
      </c>
      <c r="C308" s="93">
        <f t="shared" si="139"/>
        <v>0</v>
      </c>
      <c r="D308" s="93">
        <f t="shared" si="139"/>
        <v>0</v>
      </c>
      <c r="E308" s="93">
        <f t="shared" si="139"/>
        <v>0</v>
      </c>
      <c r="F308" s="93">
        <v>0</v>
      </c>
      <c r="G308" s="93">
        <f t="shared" si="139"/>
        <v>0</v>
      </c>
      <c r="H308" s="93">
        <f t="shared" si="139"/>
        <v>0</v>
      </c>
    </row>
    <row r="309" spans="1:8" x14ac:dyDescent="0.25">
      <c r="A309" s="116">
        <v>32</v>
      </c>
      <c r="B309" s="117" t="s">
        <v>21</v>
      </c>
      <c r="C309" s="96">
        <f t="shared" si="139"/>
        <v>0</v>
      </c>
      <c r="D309" s="96">
        <f t="shared" si="139"/>
        <v>0</v>
      </c>
      <c r="E309" s="96">
        <f t="shared" si="139"/>
        <v>0</v>
      </c>
      <c r="F309" s="96">
        <v>0</v>
      </c>
      <c r="G309" s="96">
        <f t="shared" si="139"/>
        <v>0</v>
      </c>
      <c r="H309" s="96">
        <f t="shared" si="139"/>
        <v>0</v>
      </c>
    </row>
    <row r="310" spans="1:8" ht="26.25" hidden="1" x14ac:dyDescent="0.25">
      <c r="A310" s="118">
        <v>329</v>
      </c>
      <c r="B310" s="119" t="s">
        <v>137</v>
      </c>
      <c r="C310" s="99">
        <f t="shared" si="139"/>
        <v>0</v>
      </c>
      <c r="D310" s="99">
        <f t="shared" si="139"/>
        <v>0</v>
      </c>
      <c r="E310" s="99">
        <f t="shared" si="139"/>
        <v>0</v>
      </c>
      <c r="F310" s="99">
        <v>0</v>
      </c>
      <c r="G310" s="99">
        <f t="shared" si="139"/>
        <v>0</v>
      </c>
      <c r="H310" s="99">
        <f t="shared" si="139"/>
        <v>0</v>
      </c>
    </row>
    <row r="311" spans="1:8" ht="26.25" hidden="1" x14ac:dyDescent="0.25">
      <c r="A311" s="100">
        <v>3299</v>
      </c>
      <c r="B311" s="101" t="s">
        <v>137</v>
      </c>
      <c r="C311" s="102">
        <v>0</v>
      </c>
      <c r="D311" s="103">
        <v>0</v>
      </c>
      <c r="E311" s="103">
        <v>0</v>
      </c>
      <c r="F311" s="103">
        <v>0</v>
      </c>
      <c r="G311" s="103">
        <v>0</v>
      </c>
      <c r="H311" s="103">
        <f>E311+G311</f>
        <v>0</v>
      </c>
    </row>
    <row r="312" spans="1:8" ht="26.25" x14ac:dyDescent="0.25">
      <c r="A312" s="121" t="s">
        <v>188</v>
      </c>
      <c r="B312" s="132" t="s">
        <v>189</v>
      </c>
      <c r="C312" s="87">
        <f>C313</f>
        <v>1716632.9000000001</v>
      </c>
      <c r="D312" s="87">
        <v>2021335.19</v>
      </c>
      <c r="E312" s="87">
        <f t="shared" ref="E312:H313" si="140">E313</f>
        <v>2186300</v>
      </c>
      <c r="F312" s="87">
        <v>2186300</v>
      </c>
      <c r="G312" s="87">
        <f t="shared" si="140"/>
        <v>0</v>
      </c>
      <c r="H312" s="87">
        <f t="shared" si="140"/>
        <v>2186300</v>
      </c>
    </row>
    <row r="313" spans="1:8" x14ac:dyDescent="0.25">
      <c r="A313" s="137" t="s">
        <v>184</v>
      </c>
      <c r="B313" s="138" t="s">
        <v>185</v>
      </c>
      <c r="C313" s="90">
        <f>C314</f>
        <v>1716632.9000000001</v>
      </c>
      <c r="D313" s="90">
        <f>D314</f>
        <v>2021335.19</v>
      </c>
      <c r="E313" s="90">
        <f t="shared" si="140"/>
        <v>2186300</v>
      </c>
      <c r="F313" s="90">
        <v>2186300</v>
      </c>
      <c r="G313" s="90">
        <f t="shared" si="140"/>
        <v>0</v>
      </c>
      <c r="H313" s="90">
        <f t="shared" si="140"/>
        <v>2186300</v>
      </c>
    </row>
    <row r="314" spans="1:8" x14ac:dyDescent="0.25">
      <c r="A314" s="114">
        <v>3</v>
      </c>
      <c r="B314" s="115" t="s">
        <v>103</v>
      </c>
      <c r="C314" s="93">
        <f>C315+C325+C331</f>
        <v>1716632.9000000001</v>
      </c>
      <c r="D314" s="93">
        <f t="shared" ref="D314:H314" si="141">D315+D325+D331</f>
        <v>2021335.19</v>
      </c>
      <c r="E314" s="93">
        <f t="shared" si="141"/>
        <v>2186300</v>
      </c>
      <c r="F314" s="93">
        <v>2186300</v>
      </c>
      <c r="G314" s="93">
        <f t="shared" si="141"/>
        <v>0</v>
      </c>
      <c r="H314" s="93">
        <f t="shared" si="141"/>
        <v>2186300</v>
      </c>
    </row>
    <row r="315" spans="1:8" x14ac:dyDescent="0.25">
      <c r="A315" s="116">
        <v>31</v>
      </c>
      <c r="B315" s="117" t="s">
        <v>11</v>
      </c>
      <c r="C315" s="96">
        <f t="shared" ref="C315:H315" si="142">C316+C320+C322</f>
        <v>1665103.54</v>
      </c>
      <c r="D315" s="96">
        <f t="shared" si="142"/>
        <v>1963268.96</v>
      </c>
      <c r="E315" s="96">
        <f t="shared" si="142"/>
        <v>2123200</v>
      </c>
      <c r="F315" s="96">
        <v>2123200</v>
      </c>
      <c r="G315" s="96">
        <f t="shared" si="142"/>
        <v>0</v>
      </c>
      <c r="H315" s="96">
        <f t="shared" si="142"/>
        <v>2123200</v>
      </c>
    </row>
    <row r="316" spans="1:8" hidden="1" x14ac:dyDescent="0.25">
      <c r="A316" s="118">
        <v>311</v>
      </c>
      <c r="B316" s="119" t="s">
        <v>157</v>
      </c>
      <c r="C316" s="99">
        <f t="shared" ref="C316:H316" si="143">SUM(C317:C319)</f>
        <v>1382647.8499999999</v>
      </c>
      <c r="D316" s="99">
        <f t="shared" si="143"/>
        <v>1648417.28</v>
      </c>
      <c r="E316" s="99">
        <f t="shared" si="143"/>
        <v>1784500</v>
      </c>
      <c r="F316" s="99">
        <v>1784500</v>
      </c>
      <c r="G316" s="99">
        <f t="shared" si="143"/>
        <v>0</v>
      </c>
      <c r="H316" s="99">
        <f t="shared" si="143"/>
        <v>1784500</v>
      </c>
    </row>
    <row r="317" spans="1:8" hidden="1" x14ac:dyDescent="0.25">
      <c r="A317" s="100">
        <v>3111</v>
      </c>
      <c r="B317" s="101" t="s">
        <v>158</v>
      </c>
      <c r="C317" s="102">
        <v>1292479.25</v>
      </c>
      <c r="D317" s="103">
        <v>1546220.72</v>
      </c>
      <c r="E317" s="103">
        <v>1700000</v>
      </c>
      <c r="F317" s="103">
        <v>1700000</v>
      </c>
      <c r="G317" s="103">
        <v>0</v>
      </c>
      <c r="H317" s="103">
        <f t="shared" ref="H317:H319" si="144">E317+G317</f>
        <v>1700000</v>
      </c>
    </row>
    <row r="318" spans="1:8" hidden="1" x14ac:dyDescent="0.25">
      <c r="A318" s="100">
        <v>3113</v>
      </c>
      <c r="B318" s="101" t="s">
        <v>190</v>
      </c>
      <c r="C318" s="102">
        <v>38382.67</v>
      </c>
      <c r="D318" s="103">
        <v>46452.98</v>
      </c>
      <c r="E318" s="103">
        <v>31000</v>
      </c>
      <c r="F318" s="103">
        <v>31000</v>
      </c>
      <c r="G318" s="103">
        <v>0</v>
      </c>
      <c r="H318" s="103">
        <f t="shared" si="144"/>
        <v>31000</v>
      </c>
    </row>
    <row r="319" spans="1:8" hidden="1" x14ac:dyDescent="0.25">
      <c r="A319" s="100">
        <v>3114</v>
      </c>
      <c r="B319" s="101" t="s">
        <v>191</v>
      </c>
      <c r="C319" s="102">
        <v>51785.93</v>
      </c>
      <c r="D319" s="103">
        <v>55743.58</v>
      </c>
      <c r="E319" s="103">
        <v>53500</v>
      </c>
      <c r="F319" s="103">
        <v>53500</v>
      </c>
      <c r="G319" s="103">
        <v>0</v>
      </c>
      <c r="H319" s="103">
        <f t="shared" si="144"/>
        <v>53500</v>
      </c>
    </row>
    <row r="320" spans="1:8" hidden="1" x14ac:dyDescent="0.25">
      <c r="A320" s="118">
        <v>312</v>
      </c>
      <c r="B320" s="119" t="s">
        <v>159</v>
      </c>
      <c r="C320" s="99">
        <f t="shared" ref="C320:H320" si="145">C321</f>
        <v>55565.08</v>
      </c>
      <c r="D320" s="99">
        <f t="shared" si="145"/>
        <v>59725.26</v>
      </c>
      <c r="E320" s="99">
        <f t="shared" si="145"/>
        <v>58000</v>
      </c>
      <c r="F320" s="99">
        <v>58000</v>
      </c>
      <c r="G320" s="99">
        <f t="shared" si="145"/>
        <v>0</v>
      </c>
      <c r="H320" s="99">
        <f t="shared" si="145"/>
        <v>58000</v>
      </c>
    </row>
    <row r="321" spans="1:8" hidden="1" x14ac:dyDescent="0.25">
      <c r="A321" s="100">
        <v>3121</v>
      </c>
      <c r="B321" s="101" t="s">
        <v>159</v>
      </c>
      <c r="C321" s="102">
        <v>55565.08</v>
      </c>
      <c r="D321" s="103">
        <v>59725.26</v>
      </c>
      <c r="E321" s="103">
        <v>58000</v>
      </c>
      <c r="F321" s="103">
        <v>58000</v>
      </c>
      <c r="G321" s="103">
        <v>0</v>
      </c>
      <c r="H321" s="103">
        <f>E321+G321</f>
        <v>58000</v>
      </c>
    </row>
    <row r="322" spans="1:8" hidden="1" x14ac:dyDescent="0.25">
      <c r="A322" s="118">
        <v>313</v>
      </c>
      <c r="B322" s="119" t="s">
        <v>160</v>
      </c>
      <c r="C322" s="99">
        <f>C323+C324</f>
        <v>226890.61</v>
      </c>
      <c r="D322" s="99">
        <f>D323+D324</f>
        <v>255126.42</v>
      </c>
      <c r="E322" s="99">
        <f>E323+E324</f>
        <v>280700</v>
      </c>
      <c r="F322" s="99">
        <v>280700</v>
      </c>
      <c r="G322" s="99">
        <f>G323+G324</f>
        <v>0</v>
      </c>
      <c r="H322" s="99">
        <f>H323+H324</f>
        <v>280700</v>
      </c>
    </row>
    <row r="323" spans="1:8" ht="26.25" hidden="1" x14ac:dyDescent="0.25">
      <c r="A323" s="100">
        <v>3132</v>
      </c>
      <c r="B323" s="101" t="s">
        <v>161</v>
      </c>
      <c r="C323" s="102">
        <v>226890.61</v>
      </c>
      <c r="D323" s="103">
        <v>255126.42</v>
      </c>
      <c r="E323" s="103">
        <v>280500</v>
      </c>
      <c r="F323" s="103">
        <v>280500</v>
      </c>
      <c r="G323" s="103">
        <v>0</v>
      </c>
      <c r="H323" s="103">
        <f t="shared" ref="H323:H324" si="146">E323+G323</f>
        <v>280500</v>
      </c>
    </row>
    <row r="324" spans="1:8" ht="26.25" hidden="1" x14ac:dyDescent="0.25">
      <c r="A324" s="100">
        <v>3133</v>
      </c>
      <c r="B324" s="101" t="s">
        <v>229</v>
      </c>
      <c r="C324" s="102">
        <v>0</v>
      </c>
      <c r="D324" s="103">
        <v>0</v>
      </c>
      <c r="E324" s="103">
        <v>200</v>
      </c>
      <c r="F324" s="103">
        <v>200</v>
      </c>
      <c r="G324" s="103">
        <v>0</v>
      </c>
      <c r="H324" s="103">
        <f t="shared" si="146"/>
        <v>200</v>
      </c>
    </row>
    <row r="325" spans="1:8" x14ac:dyDescent="0.25">
      <c r="A325" s="116">
        <v>32</v>
      </c>
      <c r="B325" s="117" t="s">
        <v>21</v>
      </c>
      <c r="C325" s="96">
        <f t="shared" ref="C325:H325" si="147">C326+C328</f>
        <v>51529.36</v>
      </c>
      <c r="D325" s="96">
        <f t="shared" si="147"/>
        <v>58066.23</v>
      </c>
      <c r="E325" s="96">
        <f t="shared" si="147"/>
        <v>59100</v>
      </c>
      <c r="F325" s="96">
        <v>59100</v>
      </c>
      <c r="G325" s="96">
        <f t="shared" si="147"/>
        <v>0</v>
      </c>
      <c r="H325" s="96">
        <f t="shared" si="147"/>
        <v>59100</v>
      </c>
    </row>
    <row r="326" spans="1:8" hidden="1" x14ac:dyDescent="0.25">
      <c r="A326" s="118">
        <v>321</v>
      </c>
      <c r="B326" s="119" t="s">
        <v>120</v>
      </c>
      <c r="C326" s="99">
        <f t="shared" ref="C326:H326" si="148">C327</f>
        <v>48566.32</v>
      </c>
      <c r="D326" s="99">
        <f t="shared" si="148"/>
        <v>55079.97</v>
      </c>
      <c r="E326" s="99">
        <f t="shared" si="148"/>
        <v>52000</v>
      </c>
      <c r="F326" s="99">
        <v>52000</v>
      </c>
      <c r="G326" s="99">
        <f t="shared" si="148"/>
        <v>0</v>
      </c>
      <c r="H326" s="99">
        <f t="shared" si="148"/>
        <v>52000</v>
      </c>
    </row>
    <row r="327" spans="1:8" ht="26.25" hidden="1" x14ac:dyDescent="0.25">
      <c r="A327" s="100">
        <v>3212</v>
      </c>
      <c r="B327" s="101" t="s">
        <v>162</v>
      </c>
      <c r="C327" s="102">
        <v>48566.32</v>
      </c>
      <c r="D327" s="103">
        <v>55079.97</v>
      </c>
      <c r="E327" s="103">
        <v>52000</v>
      </c>
      <c r="F327" s="103">
        <v>52000</v>
      </c>
      <c r="G327" s="103">
        <v>0</v>
      </c>
      <c r="H327" s="103">
        <f>E327+G327</f>
        <v>52000</v>
      </c>
    </row>
    <row r="328" spans="1:8" ht="26.25" hidden="1" x14ac:dyDescent="0.25">
      <c r="A328" s="118">
        <v>329</v>
      </c>
      <c r="B328" s="119" t="s">
        <v>137</v>
      </c>
      <c r="C328" s="99">
        <f>C329+C330</f>
        <v>2963.04</v>
      </c>
      <c r="D328" s="99">
        <f>D329+D330</f>
        <v>2986.26</v>
      </c>
      <c r="E328" s="99">
        <f>E329+E330</f>
        <v>7100</v>
      </c>
      <c r="F328" s="99">
        <v>7100</v>
      </c>
      <c r="G328" s="99">
        <f>G329+G330</f>
        <v>0</v>
      </c>
      <c r="H328" s="99">
        <f>H329+H330</f>
        <v>7100</v>
      </c>
    </row>
    <row r="329" spans="1:8" hidden="1" x14ac:dyDescent="0.25">
      <c r="A329" s="100">
        <v>3295</v>
      </c>
      <c r="B329" s="101" t="s">
        <v>141</v>
      </c>
      <c r="C329" s="102">
        <v>2963.04</v>
      </c>
      <c r="D329" s="103">
        <v>2986.26</v>
      </c>
      <c r="E329" s="103">
        <v>5000</v>
      </c>
      <c r="F329" s="103">
        <v>5000</v>
      </c>
      <c r="G329" s="103">
        <v>0</v>
      </c>
      <c r="H329" s="103">
        <f t="shared" ref="H329:H330" si="149">E329+G329</f>
        <v>5000</v>
      </c>
    </row>
    <row r="330" spans="1:8" hidden="1" x14ac:dyDescent="0.25">
      <c r="A330" s="100">
        <v>3296</v>
      </c>
      <c r="B330" s="101" t="s">
        <v>230</v>
      </c>
      <c r="C330" s="102">
        <v>0</v>
      </c>
      <c r="D330" s="103">
        <v>0</v>
      </c>
      <c r="E330" s="103">
        <v>2100</v>
      </c>
      <c r="F330" s="103">
        <v>2100</v>
      </c>
      <c r="G330" s="103">
        <v>0</v>
      </c>
      <c r="H330" s="103">
        <f t="shared" si="149"/>
        <v>2100</v>
      </c>
    </row>
    <row r="331" spans="1:8" x14ac:dyDescent="0.25">
      <c r="A331" s="156">
        <v>34</v>
      </c>
      <c r="B331" s="157" t="s">
        <v>142</v>
      </c>
      <c r="C331" s="158">
        <f>C332</f>
        <v>0</v>
      </c>
      <c r="D331" s="158">
        <f t="shared" ref="D331:H332" si="150">D332</f>
        <v>0</v>
      </c>
      <c r="E331" s="158">
        <f t="shared" si="150"/>
        <v>4000</v>
      </c>
      <c r="F331" s="158">
        <v>4000</v>
      </c>
      <c r="G331" s="158">
        <f t="shared" si="150"/>
        <v>0</v>
      </c>
      <c r="H331" s="158">
        <f t="shared" si="150"/>
        <v>4000</v>
      </c>
    </row>
    <row r="332" spans="1:8" hidden="1" x14ac:dyDescent="0.25">
      <c r="A332" s="118">
        <v>343</v>
      </c>
      <c r="B332" s="119" t="s">
        <v>143</v>
      </c>
      <c r="C332" s="99">
        <f>C333</f>
        <v>0</v>
      </c>
      <c r="D332" s="99">
        <f t="shared" si="150"/>
        <v>0</v>
      </c>
      <c r="E332" s="99">
        <f t="shared" si="150"/>
        <v>4000</v>
      </c>
      <c r="F332" s="99">
        <v>4000</v>
      </c>
      <c r="G332" s="99">
        <f t="shared" si="150"/>
        <v>0</v>
      </c>
      <c r="H332" s="99">
        <f t="shared" si="150"/>
        <v>4000</v>
      </c>
    </row>
    <row r="333" spans="1:8" hidden="1" x14ac:dyDescent="0.25">
      <c r="A333" s="100">
        <v>3433</v>
      </c>
      <c r="B333" s="101" t="s">
        <v>228</v>
      </c>
      <c r="C333" s="102">
        <v>0</v>
      </c>
      <c r="D333" s="103">
        <v>0</v>
      </c>
      <c r="E333" s="103">
        <v>4000</v>
      </c>
      <c r="F333" s="103">
        <v>4000</v>
      </c>
      <c r="G333" s="103">
        <v>0</v>
      </c>
      <c r="H333" s="103">
        <f>E333+G333</f>
        <v>4000</v>
      </c>
    </row>
    <row r="334" spans="1:8" x14ac:dyDescent="0.25">
      <c r="A334" s="134" t="s">
        <v>222</v>
      </c>
      <c r="B334" s="141" t="s">
        <v>153</v>
      </c>
      <c r="C334" s="87">
        <f t="shared" ref="C334:H338" si="151">C335</f>
        <v>286.70999999999998</v>
      </c>
      <c r="D334" s="87">
        <f t="shared" si="151"/>
        <v>530.89</v>
      </c>
      <c r="E334" s="87">
        <f t="shared" si="151"/>
        <v>520</v>
      </c>
      <c r="F334" s="87">
        <v>520</v>
      </c>
      <c r="G334" s="87">
        <f t="shared" si="151"/>
        <v>0</v>
      </c>
      <c r="H334" s="87">
        <f t="shared" si="151"/>
        <v>520</v>
      </c>
    </row>
    <row r="335" spans="1:8" x14ac:dyDescent="0.25">
      <c r="A335" s="142" t="s">
        <v>184</v>
      </c>
      <c r="B335" s="143" t="s">
        <v>185</v>
      </c>
      <c r="C335" s="90">
        <f t="shared" si="151"/>
        <v>286.70999999999998</v>
      </c>
      <c r="D335" s="90">
        <f t="shared" si="151"/>
        <v>530.89</v>
      </c>
      <c r="E335" s="90">
        <f t="shared" si="151"/>
        <v>520</v>
      </c>
      <c r="F335" s="90">
        <v>520</v>
      </c>
      <c r="G335" s="90">
        <f t="shared" si="151"/>
        <v>0</v>
      </c>
      <c r="H335" s="90">
        <f t="shared" si="151"/>
        <v>520</v>
      </c>
    </row>
    <row r="336" spans="1:8" x14ac:dyDescent="0.25">
      <c r="A336" s="114">
        <v>3</v>
      </c>
      <c r="B336" s="122" t="s">
        <v>103</v>
      </c>
      <c r="C336" s="93">
        <f t="shared" si="151"/>
        <v>286.70999999999998</v>
      </c>
      <c r="D336" s="93">
        <f t="shared" si="151"/>
        <v>530.89</v>
      </c>
      <c r="E336" s="93">
        <f t="shared" si="151"/>
        <v>520</v>
      </c>
      <c r="F336" s="93">
        <v>520</v>
      </c>
      <c r="G336" s="93">
        <f t="shared" si="151"/>
        <v>0</v>
      </c>
      <c r="H336" s="93">
        <f t="shared" si="151"/>
        <v>520</v>
      </c>
    </row>
    <row r="337" spans="1:8" x14ac:dyDescent="0.25">
      <c r="A337" s="94">
        <v>32</v>
      </c>
      <c r="B337" s="95" t="s">
        <v>21</v>
      </c>
      <c r="C337" s="96">
        <f t="shared" si="151"/>
        <v>286.70999999999998</v>
      </c>
      <c r="D337" s="96">
        <f t="shared" si="151"/>
        <v>530.89</v>
      </c>
      <c r="E337" s="96">
        <f t="shared" si="151"/>
        <v>520</v>
      </c>
      <c r="F337" s="96">
        <v>520</v>
      </c>
      <c r="G337" s="96">
        <f t="shared" si="151"/>
        <v>0</v>
      </c>
      <c r="H337" s="96">
        <f t="shared" si="151"/>
        <v>520</v>
      </c>
    </row>
    <row r="338" spans="1:8" ht="26.25" hidden="1" x14ac:dyDescent="0.25">
      <c r="A338" s="118">
        <v>329</v>
      </c>
      <c r="B338" s="119" t="s">
        <v>137</v>
      </c>
      <c r="C338" s="99">
        <f t="shared" si="151"/>
        <v>286.70999999999998</v>
      </c>
      <c r="D338" s="99">
        <f t="shared" si="151"/>
        <v>530.89</v>
      </c>
      <c r="E338" s="99">
        <f t="shared" si="151"/>
        <v>520</v>
      </c>
      <c r="F338" s="99">
        <v>520</v>
      </c>
      <c r="G338" s="99">
        <f t="shared" si="151"/>
        <v>0</v>
      </c>
      <c r="H338" s="99">
        <f t="shared" si="151"/>
        <v>520</v>
      </c>
    </row>
    <row r="339" spans="1:8" ht="26.25" hidden="1" x14ac:dyDescent="0.25">
      <c r="A339" s="100">
        <v>3299</v>
      </c>
      <c r="B339" s="101" t="s">
        <v>137</v>
      </c>
      <c r="C339" s="102">
        <v>286.70999999999998</v>
      </c>
      <c r="D339" s="103">
        <v>530.89</v>
      </c>
      <c r="E339" s="103">
        <v>520</v>
      </c>
      <c r="F339" s="103">
        <v>520</v>
      </c>
      <c r="G339" s="103">
        <v>0</v>
      </c>
      <c r="H339" s="103">
        <f>E339+G339</f>
        <v>520</v>
      </c>
    </row>
    <row r="340" spans="1:8" x14ac:dyDescent="0.25">
      <c r="A340" s="127" t="s">
        <v>231</v>
      </c>
      <c r="B340" s="144" t="s">
        <v>155</v>
      </c>
      <c r="C340" s="87">
        <f>C341+C346</f>
        <v>263.79000000000002</v>
      </c>
      <c r="D340" s="87">
        <v>331.81</v>
      </c>
      <c r="E340" s="87">
        <f>E341+E346</f>
        <v>1850</v>
      </c>
      <c r="F340" s="87">
        <v>1850</v>
      </c>
      <c r="G340" s="87">
        <f>G341+G346</f>
        <v>0</v>
      </c>
      <c r="H340" s="87">
        <f>H341+H346</f>
        <v>1850</v>
      </c>
    </row>
    <row r="341" spans="1:8" x14ac:dyDescent="0.25">
      <c r="A341" s="145" t="s">
        <v>180</v>
      </c>
      <c r="B341" s="146" t="s">
        <v>181</v>
      </c>
      <c r="C341" s="90">
        <f t="shared" ref="C341:H344" si="152">C342</f>
        <v>0</v>
      </c>
      <c r="D341" s="90">
        <f t="shared" si="152"/>
        <v>66.36</v>
      </c>
      <c r="E341" s="90">
        <f t="shared" si="152"/>
        <v>50</v>
      </c>
      <c r="F341" s="90">
        <v>50</v>
      </c>
      <c r="G341" s="90">
        <f t="shared" si="152"/>
        <v>0</v>
      </c>
      <c r="H341" s="90">
        <f t="shared" si="152"/>
        <v>50</v>
      </c>
    </row>
    <row r="342" spans="1:8" x14ac:dyDescent="0.25">
      <c r="A342" s="91">
        <v>3</v>
      </c>
      <c r="B342" s="92" t="s">
        <v>103</v>
      </c>
      <c r="C342" s="93">
        <f t="shared" si="152"/>
        <v>0</v>
      </c>
      <c r="D342" s="93">
        <f t="shared" si="152"/>
        <v>66.36</v>
      </c>
      <c r="E342" s="93">
        <f t="shared" si="152"/>
        <v>50</v>
      </c>
      <c r="F342" s="93">
        <v>50</v>
      </c>
      <c r="G342" s="93">
        <f t="shared" si="152"/>
        <v>0</v>
      </c>
      <c r="H342" s="93">
        <f t="shared" si="152"/>
        <v>50</v>
      </c>
    </row>
    <row r="343" spans="1:8" x14ac:dyDescent="0.25">
      <c r="A343" s="94">
        <v>32</v>
      </c>
      <c r="B343" s="95" t="s">
        <v>21</v>
      </c>
      <c r="C343" s="96">
        <f t="shared" si="152"/>
        <v>0</v>
      </c>
      <c r="D343" s="96">
        <f t="shared" si="152"/>
        <v>66.36</v>
      </c>
      <c r="E343" s="96">
        <f t="shared" si="152"/>
        <v>50</v>
      </c>
      <c r="F343" s="96">
        <v>50</v>
      </c>
      <c r="G343" s="96">
        <f t="shared" si="152"/>
        <v>0</v>
      </c>
      <c r="H343" s="96">
        <f t="shared" si="152"/>
        <v>50</v>
      </c>
    </row>
    <row r="344" spans="1:8" ht="26.25" hidden="1" x14ac:dyDescent="0.25">
      <c r="A344" s="118">
        <v>329</v>
      </c>
      <c r="B344" s="119" t="s">
        <v>137</v>
      </c>
      <c r="C344" s="99">
        <f t="shared" si="152"/>
        <v>0</v>
      </c>
      <c r="D344" s="99">
        <f t="shared" si="152"/>
        <v>66.36</v>
      </c>
      <c r="E344" s="99">
        <f t="shared" si="152"/>
        <v>50</v>
      </c>
      <c r="F344" s="99">
        <v>50</v>
      </c>
      <c r="G344" s="99">
        <f t="shared" si="152"/>
        <v>0</v>
      </c>
      <c r="H344" s="99">
        <f t="shared" si="152"/>
        <v>50</v>
      </c>
    </row>
    <row r="345" spans="1:8" ht="26.25" hidden="1" x14ac:dyDescent="0.25">
      <c r="A345" s="100">
        <v>3299</v>
      </c>
      <c r="B345" s="101" t="s">
        <v>137</v>
      </c>
      <c r="C345" s="102">
        <v>0</v>
      </c>
      <c r="D345" s="103">
        <v>66.36</v>
      </c>
      <c r="E345" s="103">
        <v>50</v>
      </c>
      <c r="F345" s="103">
        <v>50</v>
      </c>
      <c r="G345" s="103">
        <v>0</v>
      </c>
      <c r="H345" s="103">
        <f>E345+G345</f>
        <v>50</v>
      </c>
    </row>
    <row r="346" spans="1:8" x14ac:dyDescent="0.25">
      <c r="A346" s="147" t="s">
        <v>182</v>
      </c>
      <c r="B346" s="148" t="s">
        <v>183</v>
      </c>
      <c r="C346" s="90">
        <f t="shared" ref="C346:H349" si="153">C347</f>
        <v>263.79000000000002</v>
      </c>
      <c r="D346" s="90">
        <f t="shared" si="153"/>
        <v>265.45</v>
      </c>
      <c r="E346" s="90">
        <f t="shared" si="153"/>
        <v>1800</v>
      </c>
      <c r="F346" s="90">
        <v>1800</v>
      </c>
      <c r="G346" s="90">
        <f t="shared" si="153"/>
        <v>0</v>
      </c>
      <c r="H346" s="90">
        <f t="shared" si="153"/>
        <v>1800</v>
      </c>
    </row>
    <row r="347" spans="1:8" x14ac:dyDescent="0.25">
      <c r="A347" s="91">
        <v>3</v>
      </c>
      <c r="B347" s="92" t="s">
        <v>103</v>
      </c>
      <c r="C347" s="93">
        <f t="shared" si="153"/>
        <v>263.79000000000002</v>
      </c>
      <c r="D347" s="93">
        <f t="shared" si="153"/>
        <v>265.45</v>
      </c>
      <c r="E347" s="93">
        <f t="shared" si="153"/>
        <v>1800</v>
      </c>
      <c r="F347" s="93">
        <v>1800</v>
      </c>
      <c r="G347" s="93">
        <f t="shared" si="153"/>
        <v>0</v>
      </c>
      <c r="H347" s="93">
        <f t="shared" si="153"/>
        <v>1800</v>
      </c>
    </row>
    <row r="348" spans="1:8" x14ac:dyDescent="0.25">
      <c r="A348" s="94">
        <v>32</v>
      </c>
      <c r="B348" s="95" t="s">
        <v>21</v>
      </c>
      <c r="C348" s="96">
        <f t="shared" si="153"/>
        <v>263.79000000000002</v>
      </c>
      <c r="D348" s="96">
        <f t="shared" si="153"/>
        <v>265.45</v>
      </c>
      <c r="E348" s="96">
        <f t="shared" si="153"/>
        <v>1800</v>
      </c>
      <c r="F348" s="96">
        <v>1800</v>
      </c>
      <c r="G348" s="96">
        <f t="shared" si="153"/>
        <v>0</v>
      </c>
      <c r="H348" s="96">
        <f t="shared" si="153"/>
        <v>1800</v>
      </c>
    </row>
    <row r="349" spans="1:8" ht="26.25" hidden="1" x14ac:dyDescent="0.25">
      <c r="A349" s="118">
        <v>329</v>
      </c>
      <c r="B349" s="119" t="s">
        <v>137</v>
      </c>
      <c r="C349" s="99">
        <f t="shared" si="153"/>
        <v>263.79000000000002</v>
      </c>
      <c r="D349" s="99">
        <f t="shared" si="153"/>
        <v>265.45</v>
      </c>
      <c r="E349" s="99">
        <f t="shared" si="153"/>
        <v>1800</v>
      </c>
      <c r="F349" s="99">
        <v>1800</v>
      </c>
      <c r="G349" s="99">
        <f t="shared" si="153"/>
        <v>0</v>
      </c>
      <c r="H349" s="99">
        <f t="shared" si="153"/>
        <v>1800</v>
      </c>
    </row>
    <row r="350" spans="1:8" ht="26.25" hidden="1" x14ac:dyDescent="0.25">
      <c r="A350" s="100">
        <v>3299</v>
      </c>
      <c r="B350" s="101" t="s">
        <v>137</v>
      </c>
      <c r="C350" s="102">
        <v>263.79000000000002</v>
      </c>
      <c r="D350" s="103">
        <v>265.45</v>
      </c>
      <c r="E350" s="103">
        <v>1800</v>
      </c>
      <c r="F350" s="103">
        <v>1800</v>
      </c>
      <c r="G350" s="103">
        <v>0</v>
      </c>
      <c r="H350" s="103">
        <f>E350+G350</f>
        <v>1800</v>
      </c>
    </row>
    <row r="351" spans="1:8" x14ac:dyDescent="0.25">
      <c r="A351" s="127" t="s">
        <v>232</v>
      </c>
      <c r="B351" s="127" t="s">
        <v>192</v>
      </c>
      <c r="C351" s="87">
        <f t="shared" ref="C351:H351" si="154">C352+C358+C386</f>
        <v>96564.729999999981</v>
      </c>
      <c r="D351" s="87">
        <f t="shared" si="154"/>
        <v>82978.289999999979</v>
      </c>
      <c r="E351" s="87">
        <f t="shared" si="154"/>
        <v>202440</v>
      </c>
      <c r="F351" s="87">
        <v>202440</v>
      </c>
      <c r="G351" s="87">
        <f>G352+G358+G386</f>
        <v>0</v>
      </c>
      <c r="H351" s="87">
        <f t="shared" si="154"/>
        <v>202440</v>
      </c>
    </row>
    <row r="352" spans="1:8" ht="26.25" x14ac:dyDescent="0.25">
      <c r="A352" s="147" t="s">
        <v>193</v>
      </c>
      <c r="B352" s="149" t="s">
        <v>233</v>
      </c>
      <c r="C352" s="90">
        <f t="shared" ref="C352:H354" si="155">C353</f>
        <v>0</v>
      </c>
      <c r="D352" s="90">
        <f t="shared" si="155"/>
        <v>1990.8400000000001</v>
      </c>
      <c r="E352" s="90">
        <f t="shared" si="155"/>
        <v>1000</v>
      </c>
      <c r="F352" s="90">
        <v>1000</v>
      </c>
      <c r="G352" s="90">
        <f t="shared" si="155"/>
        <v>0</v>
      </c>
      <c r="H352" s="90">
        <f t="shared" si="155"/>
        <v>1000</v>
      </c>
    </row>
    <row r="353" spans="1:8" x14ac:dyDescent="0.25">
      <c r="A353" s="91">
        <v>3</v>
      </c>
      <c r="B353" s="92" t="s">
        <v>103</v>
      </c>
      <c r="C353" s="93">
        <f t="shared" si="155"/>
        <v>0</v>
      </c>
      <c r="D353" s="93">
        <f t="shared" si="155"/>
        <v>1990.8400000000001</v>
      </c>
      <c r="E353" s="93">
        <f t="shared" si="155"/>
        <v>1000</v>
      </c>
      <c r="F353" s="93">
        <v>1000</v>
      </c>
      <c r="G353" s="93">
        <f t="shared" si="155"/>
        <v>0</v>
      </c>
      <c r="H353" s="93">
        <f t="shared" si="155"/>
        <v>1000</v>
      </c>
    </row>
    <row r="354" spans="1:8" x14ac:dyDescent="0.25">
      <c r="A354" s="94">
        <v>32</v>
      </c>
      <c r="B354" s="95" t="s">
        <v>21</v>
      </c>
      <c r="C354" s="96">
        <f t="shared" si="155"/>
        <v>0</v>
      </c>
      <c r="D354" s="96">
        <f t="shared" si="155"/>
        <v>1990.8400000000001</v>
      </c>
      <c r="E354" s="96">
        <f t="shared" si="155"/>
        <v>1000</v>
      </c>
      <c r="F354" s="96">
        <v>1000</v>
      </c>
      <c r="G354" s="96">
        <f t="shared" si="155"/>
        <v>0</v>
      </c>
      <c r="H354" s="96">
        <f t="shared" si="155"/>
        <v>1000</v>
      </c>
    </row>
    <row r="355" spans="1:8" hidden="1" x14ac:dyDescent="0.25">
      <c r="A355" s="97">
        <v>322</v>
      </c>
      <c r="B355" s="98" t="s">
        <v>104</v>
      </c>
      <c r="C355" s="99">
        <f t="shared" ref="C355:H355" si="156">SUM(C356:C357)</f>
        <v>0</v>
      </c>
      <c r="D355" s="99">
        <f t="shared" si="156"/>
        <v>1990.8400000000001</v>
      </c>
      <c r="E355" s="99">
        <f t="shared" si="156"/>
        <v>1000</v>
      </c>
      <c r="F355" s="99">
        <v>1000</v>
      </c>
      <c r="G355" s="99">
        <f t="shared" si="156"/>
        <v>0</v>
      </c>
      <c r="H355" s="99">
        <f t="shared" si="156"/>
        <v>1000</v>
      </c>
    </row>
    <row r="356" spans="1:8" hidden="1" x14ac:dyDescent="0.25">
      <c r="A356" s="100">
        <v>3222</v>
      </c>
      <c r="B356" s="101" t="s">
        <v>105</v>
      </c>
      <c r="C356" s="102">
        <v>0</v>
      </c>
      <c r="D356" s="103">
        <v>1592.67</v>
      </c>
      <c r="E356" s="103">
        <v>0</v>
      </c>
      <c r="F356" s="103">
        <v>0</v>
      </c>
      <c r="G356" s="103">
        <v>0</v>
      </c>
      <c r="H356" s="103">
        <f t="shared" ref="H356:H357" si="157">E356+G356</f>
        <v>0</v>
      </c>
    </row>
    <row r="357" spans="1:8" hidden="1" x14ac:dyDescent="0.25">
      <c r="A357" s="100">
        <v>3225</v>
      </c>
      <c r="B357" s="101" t="s">
        <v>126</v>
      </c>
      <c r="C357" s="102">
        <v>0</v>
      </c>
      <c r="D357" s="103">
        <v>398.17</v>
      </c>
      <c r="E357" s="103">
        <v>1000</v>
      </c>
      <c r="F357" s="103">
        <v>1000</v>
      </c>
      <c r="G357" s="103">
        <v>0</v>
      </c>
      <c r="H357" s="103">
        <f t="shared" si="157"/>
        <v>1000</v>
      </c>
    </row>
    <row r="358" spans="1:8" x14ac:dyDescent="0.25">
      <c r="A358" s="145" t="s">
        <v>182</v>
      </c>
      <c r="B358" s="146" t="s">
        <v>183</v>
      </c>
      <c r="C358" s="90">
        <f t="shared" ref="C358:H358" si="158">C359</f>
        <v>85933.329999999987</v>
      </c>
      <c r="D358" s="90">
        <f t="shared" si="158"/>
        <v>71033.239999999991</v>
      </c>
      <c r="E358" s="90">
        <f t="shared" si="158"/>
        <v>31440</v>
      </c>
      <c r="F358" s="90">
        <v>31440</v>
      </c>
      <c r="G358" s="90">
        <f t="shared" si="158"/>
        <v>0</v>
      </c>
      <c r="H358" s="90">
        <f t="shared" si="158"/>
        <v>31440</v>
      </c>
    </row>
    <row r="359" spans="1:8" x14ac:dyDescent="0.25">
      <c r="A359" s="91">
        <v>3</v>
      </c>
      <c r="B359" s="92" t="s">
        <v>103</v>
      </c>
      <c r="C359" s="93">
        <f t="shared" ref="C359:H359" si="159">C360+C383</f>
        <v>85933.329999999987</v>
      </c>
      <c r="D359" s="93">
        <f t="shared" si="159"/>
        <v>71033.239999999991</v>
      </c>
      <c r="E359" s="93">
        <f t="shared" si="159"/>
        <v>31440</v>
      </c>
      <c r="F359" s="93">
        <v>31440</v>
      </c>
      <c r="G359" s="93">
        <f t="shared" si="159"/>
        <v>0</v>
      </c>
      <c r="H359" s="93">
        <f t="shared" si="159"/>
        <v>31440</v>
      </c>
    </row>
    <row r="360" spans="1:8" x14ac:dyDescent="0.25">
      <c r="A360" s="94">
        <v>32</v>
      </c>
      <c r="B360" s="95" t="s">
        <v>21</v>
      </c>
      <c r="C360" s="96">
        <f t="shared" ref="C360:H360" si="160">C361+C365+C372+C381</f>
        <v>85236.569999999992</v>
      </c>
      <c r="D360" s="96">
        <f t="shared" si="160"/>
        <v>70502.349999999991</v>
      </c>
      <c r="E360" s="96">
        <f t="shared" si="160"/>
        <v>30890</v>
      </c>
      <c r="F360" s="96">
        <v>30890</v>
      </c>
      <c r="G360" s="96">
        <f t="shared" si="160"/>
        <v>0</v>
      </c>
      <c r="H360" s="96">
        <f t="shared" si="160"/>
        <v>30890</v>
      </c>
    </row>
    <row r="361" spans="1:8" hidden="1" x14ac:dyDescent="0.25">
      <c r="A361" s="97">
        <v>321</v>
      </c>
      <c r="B361" s="98" t="s">
        <v>120</v>
      </c>
      <c r="C361" s="99">
        <f t="shared" ref="C361:H361" si="161">SUM(C362:C364)</f>
        <v>0</v>
      </c>
      <c r="D361" s="99">
        <f t="shared" si="161"/>
        <v>291.98</v>
      </c>
      <c r="E361" s="99">
        <f t="shared" si="161"/>
        <v>100</v>
      </c>
      <c r="F361" s="99">
        <v>100</v>
      </c>
      <c r="G361" s="99">
        <f t="shared" si="161"/>
        <v>0</v>
      </c>
      <c r="H361" s="99">
        <f t="shared" si="161"/>
        <v>100</v>
      </c>
    </row>
    <row r="362" spans="1:8" hidden="1" x14ac:dyDescent="0.25">
      <c r="A362" s="150">
        <v>3211</v>
      </c>
      <c r="B362" s="101" t="s">
        <v>121</v>
      </c>
      <c r="C362" s="102">
        <v>0</v>
      </c>
      <c r="D362" s="103">
        <v>26.54</v>
      </c>
      <c r="E362" s="103">
        <v>25</v>
      </c>
      <c r="F362" s="103">
        <v>25</v>
      </c>
      <c r="G362" s="103">
        <v>0</v>
      </c>
      <c r="H362" s="103">
        <f t="shared" ref="H362:H364" si="162">E362+G362</f>
        <v>25</v>
      </c>
    </row>
    <row r="363" spans="1:8" hidden="1" x14ac:dyDescent="0.25">
      <c r="A363" s="150">
        <v>3213</v>
      </c>
      <c r="B363" s="151" t="s">
        <v>122</v>
      </c>
      <c r="C363" s="102">
        <v>0</v>
      </c>
      <c r="D363" s="103">
        <v>199.08</v>
      </c>
      <c r="E363" s="103">
        <v>50</v>
      </c>
      <c r="F363" s="103">
        <v>50</v>
      </c>
      <c r="G363" s="103">
        <v>0</v>
      </c>
      <c r="H363" s="103">
        <f t="shared" si="162"/>
        <v>50</v>
      </c>
    </row>
    <row r="364" spans="1:8" hidden="1" x14ac:dyDescent="0.25">
      <c r="A364" s="100">
        <v>3214</v>
      </c>
      <c r="B364" s="101" t="s">
        <v>123</v>
      </c>
      <c r="C364" s="102">
        <v>0</v>
      </c>
      <c r="D364" s="103">
        <v>66.36</v>
      </c>
      <c r="E364" s="103">
        <v>25</v>
      </c>
      <c r="F364" s="103">
        <v>25</v>
      </c>
      <c r="G364" s="103">
        <v>0</v>
      </c>
      <c r="H364" s="103">
        <f t="shared" si="162"/>
        <v>25</v>
      </c>
    </row>
    <row r="365" spans="1:8" hidden="1" x14ac:dyDescent="0.25">
      <c r="A365" s="97">
        <v>322</v>
      </c>
      <c r="B365" s="98" t="s">
        <v>104</v>
      </c>
      <c r="C365" s="99">
        <f t="shared" ref="C365:H365" si="163">SUM(C366:C371)</f>
        <v>79973.45</v>
      </c>
      <c r="D365" s="99">
        <f t="shared" si="163"/>
        <v>63706.95</v>
      </c>
      <c r="E365" s="99">
        <f t="shared" si="163"/>
        <v>29450</v>
      </c>
      <c r="F365" s="99">
        <v>29450</v>
      </c>
      <c r="G365" s="99">
        <f t="shared" si="163"/>
        <v>0</v>
      </c>
      <c r="H365" s="99">
        <f t="shared" si="163"/>
        <v>29450</v>
      </c>
    </row>
    <row r="366" spans="1:8" hidden="1" x14ac:dyDescent="0.25">
      <c r="A366" s="100">
        <v>3221</v>
      </c>
      <c r="B366" s="101" t="s">
        <v>124</v>
      </c>
      <c r="C366" s="102">
        <v>6735.67</v>
      </c>
      <c r="D366" s="103">
        <v>5707.08</v>
      </c>
      <c r="E366" s="103">
        <v>4000</v>
      </c>
      <c r="F366" s="103">
        <v>4000</v>
      </c>
      <c r="G366" s="103">
        <v>0</v>
      </c>
      <c r="H366" s="103">
        <f t="shared" ref="H366:H371" si="164">E366+G366</f>
        <v>4000</v>
      </c>
    </row>
    <row r="367" spans="1:8" hidden="1" x14ac:dyDescent="0.25">
      <c r="A367" s="100">
        <v>3222</v>
      </c>
      <c r="B367" s="101" t="s">
        <v>105</v>
      </c>
      <c r="C367" s="102">
        <v>70400.47</v>
      </c>
      <c r="D367" s="103">
        <v>51761.9</v>
      </c>
      <c r="E367" s="103">
        <v>24000</v>
      </c>
      <c r="F367" s="103">
        <v>24000</v>
      </c>
      <c r="G367" s="103">
        <v>0</v>
      </c>
      <c r="H367" s="103">
        <f t="shared" si="164"/>
        <v>24000</v>
      </c>
    </row>
    <row r="368" spans="1:8" hidden="1" x14ac:dyDescent="0.25">
      <c r="A368" s="100">
        <v>3223</v>
      </c>
      <c r="B368" s="101" t="s">
        <v>125</v>
      </c>
      <c r="C368" s="102">
        <v>1901.8</v>
      </c>
      <c r="D368" s="103">
        <v>3981.68</v>
      </c>
      <c r="E368" s="103">
        <v>100</v>
      </c>
      <c r="F368" s="103">
        <v>100</v>
      </c>
      <c r="G368" s="103">
        <v>0</v>
      </c>
      <c r="H368" s="103">
        <f t="shared" si="164"/>
        <v>100</v>
      </c>
    </row>
    <row r="369" spans="1:8" ht="26.25" hidden="1" x14ac:dyDescent="0.25">
      <c r="A369" s="100">
        <v>3224</v>
      </c>
      <c r="B369" s="101" t="s">
        <v>146</v>
      </c>
      <c r="C369" s="102">
        <v>584.57000000000005</v>
      </c>
      <c r="D369" s="103">
        <v>663.61</v>
      </c>
      <c r="E369" s="103">
        <v>250</v>
      </c>
      <c r="F369" s="103">
        <v>250</v>
      </c>
      <c r="G369" s="103">
        <v>0</v>
      </c>
      <c r="H369" s="103">
        <f t="shared" si="164"/>
        <v>250</v>
      </c>
    </row>
    <row r="370" spans="1:8" hidden="1" x14ac:dyDescent="0.25">
      <c r="A370" s="100">
        <v>3225</v>
      </c>
      <c r="B370" s="101" t="s">
        <v>126</v>
      </c>
      <c r="C370" s="102">
        <v>71.900000000000006</v>
      </c>
      <c r="D370" s="103">
        <v>796.34</v>
      </c>
      <c r="E370" s="103">
        <v>800</v>
      </c>
      <c r="F370" s="103">
        <v>800</v>
      </c>
      <c r="G370" s="103">
        <v>0</v>
      </c>
      <c r="H370" s="103">
        <f t="shared" si="164"/>
        <v>800</v>
      </c>
    </row>
    <row r="371" spans="1:8" ht="26.25" hidden="1" x14ac:dyDescent="0.25">
      <c r="A371" s="100">
        <v>3227</v>
      </c>
      <c r="B371" s="101" t="s">
        <v>127</v>
      </c>
      <c r="C371" s="102">
        <v>279.04000000000002</v>
      </c>
      <c r="D371" s="103">
        <v>796.34</v>
      </c>
      <c r="E371" s="103">
        <v>300</v>
      </c>
      <c r="F371" s="103">
        <v>300</v>
      </c>
      <c r="G371" s="103">
        <v>0</v>
      </c>
      <c r="H371" s="103">
        <f t="shared" si="164"/>
        <v>300</v>
      </c>
    </row>
    <row r="372" spans="1:8" hidden="1" x14ac:dyDescent="0.25">
      <c r="A372" s="97">
        <v>323</v>
      </c>
      <c r="B372" s="98" t="s">
        <v>128</v>
      </c>
      <c r="C372" s="99">
        <f t="shared" ref="C372:H372" si="165">SUM(C373:C380)</f>
        <v>4666.1399999999994</v>
      </c>
      <c r="D372" s="99">
        <f t="shared" si="165"/>
        <v>5707.079999999999</v>
      </c>
      <c r="E372" s="99">
        <f t="shared" si="165"/>
        <v>840</v>
      </c>
      <c r="F372" s="99">
        <v>840</v>
      </c>
      <c r="G372" s="99">
        <f t="shared" si="165"/>
        <v>0</v>
      </c>
      <c r="H372" s="99">
        <f t="shared" si="165"/>
        <v>840</v>
      </c>
    </row>
    <row r="373" spans="1:8" hidden="1" x14ac:dyDescent="0.25">
      <c r="A373" s="100">
        <v>3231</v>
      </c>
      <c r="B373" s="101" t="s">
        <v>129</v>
      </c>
      <c r="C373" s="102">
        <v>214.57</v>
      </c>
      <c r="D373" s="103">
        <v>265.45</v>
      </c>
      <c r="E373" s="103">
        <v>20</v>
      </c>
      <c r="F373" s="103">
        <v>20</v>
      </c>
      <c r="G373" s="103">
        <v>0</v>
      </c>
      <c r="H373" s="103">
        <f t="shared" ref="H373:H380" si="166">E373+G373</f>
        <v>20</v>
      </c>
    </row>
    <row r="374" spans="1:8" ht="26.25" hidden="1" x14ac:dyDescent="0.25">
      <c r="A374" s="100">
        <v>3232</v>
      </c>
      <c r="B374" s="101" t="s">
        <v>147</v>
      </c>
      <c r="C374" s="102">
        <v>902.46</v>
      </c>
      <c r="D374" s="103">
        <v>2123.56</v>
      </c>
      <c r="E374" s="103">
        <v>250</v>
      </c>
      <c r="F374" s="103">
        <v>250</v>
      </c>
      <c r="G374" s="103">
        <v>0</v>
      </c>
      <c r="H374" s="103">
        <f t="shared" si="166"/>
        <v>250</v>
      </c>
    </row>
    <row r="375" spans="1:8" hidden="1" x14ac:dyDescent="0.25">
      <c r="A375" s="100">
        <v>3233</v>
      </c>
      <c r="B375" s="101" t="s">
        <v>130</v>
      </c>
      <c r="C375" s="102">
        <v>10.62</v>
      </c>
      <c r="D375" s="103">
        <v>0</v>
      </c>
      <c r="E375" s="103">
        <v>0</v>
      </c>
      <c r="F375" s="103">
        <v>0</v>
      </c>
      <c r="G375" s="103">
        <v>0</v>
      </c>
      <c r="H375" s="103">
        <f t="shared" si="166"/>
        <v>0</v>
      </c>
    </row>
    <row r="376" spans="1:8" hidden="1" x14ac:dyDescent="0.25">
      <c r="A376" s="100">
        <v>3234</v>
      </c>
      <c r="B376" s="101" t="s">
        <v>131</v>
      </c>
      <c r="C376" s="102">
        <v>2498.25</v>
      </c>
      <c r="D376" s="103">
        <v>1327.23</v>
      </c>
      <c r="E376" s="103">
        <v>20</v>
      </c>
      <c r="F376" s="103">
        <v>20</v>
      </c>
      <c r="G376" s="103">
        <v>0</v>
      </c>
      <c r="H376" s="103">
        <f t="shared" si="166"/>
        <v>20</v>
      </c>
    </row>
    <row r="377" spans="1:8" hidden="1" x14ac:dyDescent="0.25">
      <c r="A377" s="100">
        <v>3235</v>
      </c>
      <c r="B377" s="101" t="s">
        <v>132</v>
      </c>
      <c r="C377" s="102">
        <v>19.91</v>
      </c>
      <c r="D377" s="103">
        <v>265.45</v>
      </c>
      <c r="E377" s="103">
        <v>20</v>
      </c>
      <c r="F377" s="103">
        <v>20</v>
      </c>
      <c r="G377" s="103">
        <v>0</v>
      </c>
      <c r="H377" s="103">
        <f t="shared" si="166"/>
        <v>20</v>
      </c>
    </row>
    <row r="378" spans="1:8" hidden="1" x14ac:dyDescent="0.25">
      <c r="A378" s="100">
        <v>3236</v>
      </c>
      <c r="B378" s="101" t="s">
        <v>133</v>
      </c>
      <c r="C378" s="102">
        <v>592.79999999999995</v>
      </c>
      <c r="D378" s="103">
        <v>663.61</v>
      </c>
      <c r="E378" s="103">
        <v>500</v>
      </c>
      <c r="F378" s="103">
        <v>500</v>
      </c>
      <c r="G378" s="103">
        <v>0</v>
      </c>
      <c r="H378" s="103">
        <f t="shared" si="166"/>
        <v>500</v>
      </c>
    </row>
    <row r="379" spans="1:8" hidden="1" x14ac:dyDescent="0.25">
      <c r="A379" s="100">
        <v>3238</v>
      </c>
      <c r="B379" s="101" t="s">
        <v>135</v>
      </c>
      <c r="C379" s="102">
        <v>427.53</v>
      </c>
      <c r="D379" s="103">
        <v>663.61</v>
      </c>
      <c r="E379" s="103">
        <v>20</v>
      </c>
      <c r="F379" s="103">
        <v>20</v>
      </c>
      <c r="G379" s="103">
        <v>0</v>
      </c>
      <c r="H379" s="103">
        <f t="shared" si="166"/>
        <v>20</v>
      </c>
    </row>
    <row r="380" spans="1:8" hidden="1" x14ac:dyDescent="0.25">
      <c r="A380" s="100">
        <v>3239</v>
      </c>
      <c r="B380" s="101" t="s">
        <v>136</v>
      </c>
      <c r="C380" s="102">
        <v>0</v>
      </c>
      <c r="D380" s="103">
        <v>398.17</v>
      </c>
      <c r="E380" s="103">
        <v>10</v>
      </c>
      <c r="F380" s="103">
        <v>10</v>
      </c>
      <c r="G380" s="103">
        <v>0</v>
      </c>
      <c r="H380" s="103">
        <f t="shared" si="166"/>
        <v>10</v>
      </c>
    </row>
    <row r="381" spans="1:8" ht="26.25" hidden="1" x14ac:dyDescent="0.25">
      <c r="A381" s="118">
        <v>329</v>
      </c>
      <c r="B381" s="119" t="s">
        <v>137</v>
      </c>
      <c r="C381" s="99">
        <f t="shared" ref="C381:H381" si="167">C382</f>
        <v>596.98</v>
      </c>
      <c r="D381" s="99">
        <f t="shared" si="167"/>
        <v>796.34</v>
      </c>
      <c r="E381" s="99">
        <f t="shared" si="167"/>
        <v>500</v>
      </c>
      <c r="F381" s="99">
        <v>500</v>
      </c>
      <c r="G381" s="99">
        <f t="shared" si="167"/>
        <v>0</v>
      </c>
      <c r="H381" s="99">
        <f t="shared" si="167"/>
        <v>500</v>
      </c>
    </row>
    <row r="382" spans="1:8" ht="26.25" hidden="1" x14ac:dyDescent="0.25">
      <c r="A382" s="100">
        <v>3299</v>
      </c>
      <c r="B382" s="101" t="s">
        <v>137</v>
      </c>
      <c r="C382" s="102">
        <v>596.98</v>
      </c>
      <c r="D382" s="103">
        <v>796.34</v>
      </c>
      <c r="E382" s="103">
        <v>500</v>
      </c>
      <c r="F382" s="103">
        <v>500</v>
      </c>
      <c r="G382" s="103">
        <v>0</v>
      </c>
      <c r="H382" s="103">
        <f>E382+G382</f>
        <v>500</v>
      </c>
    </row>
    <row r="383" spans="1:8" x14ac:dyDescent="0.25">
      <c r="A383" s="116">
        <v>34</v>
      </c>
      <c r="B383" s="117" t="s">
        <v>142</v>
      </c>
      <c r="C383" s="96">
        <f t="shared" ref="C383:H384" si="168">C384</f>
        <v>696.76</v>
      </c>
      <c r="D383" s="96">
        <f t="shared" si="168"/>
        <v>530.89</v>
      </c>
      <c r="E383" s="96">
        <f t="shared" si="168"/>
        <v>550</v>
      </c>
      <c r="F383" s="96">
        <v>550</v>
      </c>
      <c r="G383" s="96">
        <f t="shared" si="168"/>
        <v>0</v>
      </c>
      <c r="H383" s="96">
        <f t="shared" si="168"/>
        <v>550</v>
      </c>
    </row>
    <row r="384" spans="1:8" hidden="1" x14ac:dyDescent="0.25">
      <c r="A384" s="118">
        <v>343</v>
      </c>
      <c r="B384" s="119" t="s">
        <v>143</v>
      </c>
      <c r="C384" s="99">
        <f t="shared" si="168"/>
        <v>696.76</v>
      </c>
      <c r="D384" s="99">
        <f t="shared" si="168"/>
        <v>530.89</v>
      </c>
      <c r="E384" s="99">
        <f t="shared" si="168"/>
        <v>550</v>
      </c>
      <c r="F384" s="99">
        <v>550</v>
      </c>
      <c r="G384" s="99">
        <f t="shared" si="168"/>
        <v>0</v>
      </c>
      <c r="H384" s="99">
        <f t="shared" si="168"/>
        <v>550</v>
      </c>
    </row>
    <row r="385" spans="1:8" ht="26.25" hidden="1" x14ac:dyDescent="0.25">
      <c r="A385" s="100">
        <v>3431</v>
      </c>
      <c r="B385" s="101" t="s">
        <v>144</v>
      </c>
      <c r="C385" s="102">
        <v>696.76</v>
      </c>
      <c r="D385" s="103">
        <v>530.89</v>
      </c>
      <c r="E385" s="103">
        <v>550</v>
      </c>
      <c r="F385" s="103">
        <v>550</v>
      </c>
      <c r="G385" s="103">
        <v>0</v>
      </c>
      <c r="H385" s="103">
        <f>E385+G385</f>
        <v>550</v>
      </c>
    </row>
    <row r="386" spans="1:8" x14ac:dyDescent="0.25">
      <c r="A386" s="145" t="s">
        <v>184</v>
      </c>
      <c r="B386" s="146" t="s">
        <v>185</v>
      </c>
      <c r="C386" s="90">
        <f t="shared" ref="C386:H386" si="169">C387</f>
        <v>10631.4</v>
      </c>
      <c r="D386" s="90">
        <f t="shared" si="169"/>
        <v>9954.2099999999991</v>
      </c>
      <c r="E386" s="90">
        <f t="shared" si="169"/>
        <v>170000</v>
      </c>
      <c r="F386" s="90">
        <v>170000</v>
      </c>
      <c r="G386" s="90">
        <f t="shared" si="169"/>
        <v>0</v>
      </c>
      <c r="H386" s="90">
        <f t="shared" si="169"/>
        <v>170000</v>
      </c>
    </row>
    <row r="387" spans="1:8" x14ac:dyDescent="0.25">
      <c r="A387" s="91">
        <v>3</v>
      </c>
      <c r="B387" s="92" t="s">
        <v>103</v>
      </c>
      <c r="C387" s="93">
        <f t="shared" ref="C387:H387" si="170">C388+C407</f>
        <v>10631.4</v>
      </c>
      <c r="D387" s="93">
        <f t="shared" si="170"/>
        <v>9954.2099999999991</v>
      </c>
      <c r="E387" s="93">
        <f t="shared" si="170"/>
        <v>170000</v>
      </c>
      <c r="F387" s="93">
        <v>170000</v>
      </c>
      <c r="G387" s="93">
        <f t="shared" si="170"/>
        <v>0</v>
      </c>
      <c r="H387" s="93">
        <f t="shared" si="170"/>
        <v>170000</v>
      </c>
    </row>
    <row r="388" spans="1:8" x14ac:dyDescent="0.25">
      <c r="A388" s="94">
        <v>32</v>
      </c>
      <c r="B388" s="95" t="s">
        <v>21</v>
      </c>
      <c r="C388" s="96">
        <f t="shared" ref="C388:H388" si="171">C389+C393+C400+C405</f>
        <v>10631.4</v>
      </c>
      <c r="D388" s="96">
        <f t="shared" si="171"/>
        <v>9954.2099999999991</v>
      </c>
      <c r="E388" s="96">
        <f t="shared" si="171"/>
        <v>170000</v>
      </c>
      <c r="F388" s="96">
        <v>170000</v>
      </c>
      <c r="G388" s="96">
        <f t="shared" si="171"/>
        <v>0</v>
      </c>
      <c r="H388" s="96">
        <f t="shared" si="171"/>
        <v>170000</v>
      </c>
    </row>
    <row r="389" spans="1:8" hidden="1" x14ac:dyDescent="0.25">
      <c r="A389" s="97">
        <v>321</v>
      </c>
      <c r="B389" s="98" t="s">
        <v>120</v>
      </c>
      <c r="C389" s="99">
        <f t="shared" ref="C389:H389" si="172">SUM(C390:C392)</f>
        <v>0</v>
      </c>
      <c r="D389" s="99">
        <f t="shared" si="172"/>
        <v>0</v>
      </c>
      <c r="E389" s="99">
        <f t="shared" si="172"/>
        <v>0</v>
      </c>
      <c r="F389" s="99">
        <v>0</v>
      </c>
      <c r="G389" s="99">
        <f t="shared" si="172"/>
        <v>0</v>
      </c>
      <c r="H389" s="99">
        <f t="shared" si="172"/>
        <v>0</v>
      </c>
    </row>
    <row r="390" spans="1:8" hidden="1" x14ac:dyDescent="0.25">
      <c r="A390" s="150">
        <v>3211</v>
      </c>
      <c r="B390" s="101" t="s">
        <v>121</v>
      </c>
      <c r="C390" s="102">
        <v>0</v>
      </c>
      <c r="D390" s="103">
        <v>0</v>
      </c>
      <c r="E390" s="103">
        <v>0</v>
      </c>
      <c r="F390" s="103">
        <v>0</v>
      </c>
      <c r="G390" s="103">
        <v>0</v>
      </c>
      <c r="H390" s="103">
        <f t="shared" ref="H390:H392" si="173">E390+G390</f>
        <v>0</v>
      </c>
    </row>
    <row r="391" spans="1:8" hidden="1" x14ac:dyDescent="0.25">
      <c r="A391" s="150">
        <v>3213</v>
      </c>
      <c r="B391" s="151" t="s">
        <v>122</v>
      </c>
      <c r="C391" s="102">
        <v>0</v>
      </c>
      <c r="D391" s="103">
        <v>0</v>
      </c>
      <c r="E391" s="103">
        <v>0</v>
      </c>
      <c r="F391" s="103">
        <v>0</v>
      </c>
      <c r="G391" s="103">
        <v>0</v>
      </c>
      <c r="H391" s="103">
        <f t="shared" si="173"/>
        <v>0</v>
      </c>
    </row>
    <row r="392" spans="1:8" hidden="1" x14ac:dyDescent="0.25">
      <c r="A392" s="100">
        <v>3214</v>
      </c>
      <c r="B392" s="101" t="s">
        <v>123</v>
      </c>
      <c r="C392" s="102">
        <v>0</v>
      </c>
      <c r="D392" s="103">
        <v>0</v>
      </c>
      <c r="E392" s="103">
        <v>0</v>
      </c>
      <c r="F392" s="103">
        <v>0</v>
      </c>
      <c r="G392" s="103">
        <v>0</v>
      </c>
      <c r="H392" s="103">
        <f t="shared" si="173"/>
        <v>0</v>
      </c>
    </row>
    <row r="393" spans="1:8" hidden="1" x14ac:dyDescent="0.25">
      <c r="A393" s="97">
        <v>322</v>
      </c>
      <c r="B393" s="98" t="s">
        <v>104</v>
      </c>
      <c r="C393" s="99">
        <f t="shared" ref="C393:H393" si="174">SUM(C394:C399)</f>
        <v>10631.4</v>
      </c>
      <c r="D393" s="99">
        <f t="shared" si="174"/>
        <v>9954.2099999999991</v>
      </c>
      <c r="E393" s="99">
        <f t="shared" si="174"/>
        <v>170000</v>
      </c>
      <c r="F393" s="99">
        <v>170000</v>
      </c>
      <c r="G393" s="99">
        <f t="shared" si="174"/>
        <v>0</v>
      </c>
      <c r="H393" s="99">
        <f t="shared" si="174"/>
        <v>170000</v>
      </c>
    </row>
    <row r="394" spans="1:8" hidden="1" x14ac:dyDescent="0.25">
      <c r="A394" s="100">
        <v>3221</v>
      </c>
      <c r="B394" s="101" t="s">
        <v>124</v>
      </c>
      <c r="C394" s="102">
        <v>0</v>
      </c>
      <c r="D394" s="103">
        <v>0</v>
      </c>
      <c r="E394" s="103">
        <v>0</v>
      </c>
      <c r="F394" s="103">
        <v>0</v>
      </c>
      <c r="G394" s="103">
        <v>0</v>
      </c>
      <c r="H394" s="103">
        <f t="shared" ref="H394:H399" si="175">E394+G394</f>
        <v>0</v>
      </c>
    </row>
    <row r="395" spans="1:8" hidden="1" x14ac:dyDescent="0.25">
      <c r="A395" s="100">
        <v>3222</v>
      </c>
      <c r="B395" s="101" t="s">
        <v>105</v>
      </c>
      <c r="C395" s="102">
        <v>10631.4</v>
      </c>
      <c r="D395" s="103">
        <v>9954.2099999999991</v>
      </c>
      <c r="E395" s="103">
        <v>170000</v>
      </c>
      <c r="F395" s="103">
        <v>170000</v>
      </c>
      <c r="G395" s="103">
        <v>0</v>
      </c>
      <c r="H395" s="103">
        <f t="shared" si="175"/>
        <v>170000</v>
      </c>
    </row>
    <row r="396" spans="1:8" hidden="1" x14ac:dyDescent="0.25">
      <c r="A396" s="100">
        <v>3223</v>
      </c>
      <c r="B396" s="101" t="s">
        <v>125</v>
      </c>
      <c r="C396" s="102">
        <v>0</v>
      </c>
      <c r="D396" s="103">
        <v>0</v>
      </c>
      <c r="E396" s="103">
        <v>0</v>
      </c>
      <c r="F396" s="103">
        <v>0</v>
      </c>
      <c r="G396" s="103">
        <v>0</v>
      </c>
      <c r="H396" s="103">
        <f t="shared" si="175"/>
        <v>0</v>
      </c>
    </row>
    <row r="397" spans="1:8" ht="26.25" hidden="1" x14ac:dyDescent="0.25">
      <c r="A397" s="100">
        <v>3224</v>
      </c>
      <c r="B397" s="101" t="s">
        <v>146</v>
      </c>
      <c r="C397" s="102">
        <v>0</v>
      </c>
      <c r="D397" s="103">
        <v>0</v>
      </c>
      <c r="E397" s="103">
        <v>0</v>
      </c>
      <c r="F397" s="103">
        <v>0</v>
      </c>
      <c r="G397" s="103">
        <v>0</v>
      </c>
      <c r="H397" s="103">
        <f t="shared" si="175"/>
        <v>0</v>
      </c>
    </row>
    <row r="398" spans="1:8" hidden="1" x14ac:dyDescent="0.25">
      <c r="A398" s="100">
        <v>3225</v>
      </c>
      <c r="B398" s="101" t="s">
        <v>126</v>
      </c>
      <c r="C398" s="102">
        <v>0</v>
      </c>
      <c r="D398" s="103">
        <v>0</v>
      </c>
      <c r="E398" s="103">
        <v>0</v>
      </c>
      <c r="F398" s="103">
        <v>0</v>
      </c>
      <c r="G398" s="103">
        <v>0</v>
      </c>
      <c r="H398" s="103">
        <f t="shared" si="175"/>
        <v>0</v>
      </c>
    </row>
    <row r="399" spans="1:8" ht="26.25" hidden="1" x14ac:dyDescent="0.25">
      <c r="A399" s="100">
        <v>3227</v>
      </c>
      <c r="B399" s="101" t="s">
        <v>127</v>
      </c>
      <c r="C399" s="102">
        <v>0</v>
      </c>
      <c r="D399" s="103">
        <v>0</v>
      </c>
      <c r="E399" s="103">
        <v>0</v>
      </c>
      <c r="F399" s="103">
        <v>0</v>
      </c>
      <c r="G399" s="103">
        <v>0</v>
      </c>
      <c r="H399" s="103">
        <f t="shared" si="175"/>
        <v>0</v>
      </c>
    </row>
    <row r="400" spans="1:8" hidden="1" x14ac:dyDescent="0.25">
      <c r="A400" s="97">
        <v>323</v>
      </c>
      <c r="B400" s="98" t="s">
        <v>128</v>
      </c>
      <c r="C400" s="99">
        <f t="shared" ref="C400:H400" si="176">SUM(C401:C404)</f>
        <v>0</v>
      </c>
      <c r="D400" s="99">
        <f t="shared" si="176"/>
        <v>0</v>
      </c>
      <c r="E400" s="99">
        <f t="shared" si="176"/>
        <v>0</v>
      </c>
      <c r="F400" s="99">
        <v>0</v>
      </c>
      <c r="G400" s="99">
        <f t="shared" si="176"/>
        <v>0</v>
      </c>
      <c r="H400" s="99">
        <f t="shared" si="176"/>
        <v>0</v>
      </c>
    </row>
    <row r="401" spans="1:8" ht="26.25" hidden="1" x14ac:dyDescent="0.25">
      <c r="A401" s="100">
        <v>3232</v>
      </c>
      <c r="B401" s="101" t="s">
        <v>147</v>
      </c>
      <c r="C401" s="102">
        <v>0</v>
      </c>
      <c r="D401" s="103">
        <v>0</v>
      </c>
      <c r="E401" s="103">
        <v>0</v>
      </c>
      <c r="F401" s="103">
        <v>0</v>
      </c>
      <c r="G401" s="103">
        <v>0</v>
      </c>
      <c r="H401" s="103">
        <f t="shared" ref="H401:H404" si="177">E401+G401</f>
        <v>0</v>
      </c>
    </row>
    <row r="402" spans="1:8" hidden="1" x14ac:dyDescent="0.25">
      <c r="A402" s="100">
        <v>3234</v>
      </c>
      <c r="B402" s="101" t="s">
        <v>131</v>
      </c>
      <c r="C402" s="102">
        <v>0</v>
      </c>
      <c r="D402" s="103">
        <v>0</v>
      </c>
      <c r="E402" s="103">
        <v>0</v>
      </c>
      <c r="F402" s="103">
        <v>0</v>
      </c>
      <c r="G402" s="103">
        <v>0</v>
      </c>
      <c r="H402" s="103">
        <f t="shared" si="177"/>
        <v>0</v>
      </c>
    </row>
    <row r="403" spans="1:8" hidden="1" x14ac:dyDescent="0.25">
      <c r="A403" s="100">
        <v>3236</v>
      </c>
      <c r="B403" s="101" t="s">
        <v>133</v>
      </c>
      <c r="C403" s="102">
        <v>0</v>
      </c>
      <c r="D403" s="103">
        <v>0</v>
      </c>
      <c r="E403" s="103">
        <v>0</v>
      </c>
      <c r="F403" s="103">
        <v>0</v>
      </c>
      <c r="G403" s="103">
        <v>0</v>
      </c>
      <c r="H403" s="103">
        <f t="shared" si="177"/>
        <v>0</v>
      </c>
    </row>
    <row r="404" spans="1:8" hidden="1" x14ac:dyDescent="0.25">
      <c r="A404" s="100">
        <v>3239</v>
      </c>
      <c r="B404" s="101" t="s">
        <v>136</v>
      </c>
      <c r="C404" s="102">
        <v>0</v>
      </c>
      <c r="D404" s="103">
        <v>0</v>
      </c>
      <c r="E404" s="103">
        <v>0</v>
      </c>
      <c r="F404" s="103">
        <v>0</v>
      </c>
      <c r="G404" s="103">
        <v>0</v>
      </c>
      <c r="H404" s="103">
        <f t="shared" si="177"/>
        <v>0</v>
      </c>
    </row>
    <row r="405" spans="1:8" ht="26.25" hidden="1" x14ac:dyDescent="0.25">
      <c r="A405" s="118">
        <v>329</v>
      </c>
      <c r="B405" s="119" t="s">
        <v>137</v>
      </c>
      <c r="C405" s="99">
        <f t="shared" ref="C405:H405" si="178">C406</f>
        <v>0</v>
      </c>
      <c r="D405" s="99">
        <f t="shared" si="178"/>
        <v>0</v>
      </c>
      <c r="E405" s="99">
        <f t="shared" si="178"/>
        <v>0</v>
      </c>
      <c r="F405" s="99">
        <v>0</v>
      </c>
      <c r="G405" s="99">
        <f t="shared" si="178"/>
        <v>0</v>
      </c>
      <c r="H405" s="99">
        <f t="shared" si="178"/>
        <v>0</v>
      </c>
    </row>
    <row r="406" spans="1:8" ht="26.25" hidden="1" x14ac:dyDescent="0.25">
      <c r="A406" s="100">
        <v>3299</v>
      </c>
      <c r="B406" s="101" t="s">
        <v>137</v>
      </c>
      <c r="C406" s="102">
        <v>0</v>
      </c>
      <c r="D406" s="103">
        <v>0</v>
      </c>
      <c r="E406" s="103">
        <v>0</v>
      </c>
      <c r="F406" s="103">
        <v>0</v>
      </c>
      <c r="G406" s="103">
        <v>0</v>
      </c>
      <c r="H406" s="103">
        <f>E406+G406</f>
        <v>0</v>
      </c>
    </row>
    <row r="407" spans="1:8" x14ac:dyDescent="0.25">
      <c r="A407" s="116">
        <v>34</v>
      </c>
      <c r="B407" s="117" t="s">
        <v>142</v>
      </c>
      <c r="C407" s="96">
        <f t="shared" ref="C407:H408" si="179">C408</f>
        <v>0</v>
      </c>
      <c r="D407" s="96">
        <f t="shared" si="179"/>
        <v>0</v>
      </c>
      <c r="E407" s="96">
        <f t="shared" si="179"/>
        <v>0</v>
      </c>
      <c r="F407" s="96">
        <v>0</v>
      </c>
      <c r="G407" s="96">
        <f t="shared" si="179"/>
        <v>0</v>
      </c>
      <c r="H407" s="96">
        <f t="shared" si="179"/>
        <v>0</v>
      </c>
    </row>
    <row r="408" spans="1:8" hidden="1" x14ac:dyDescent="0.25">
      <c r="A408" s="118">
        <v>343</v>
      </c>
      <c r="B408" s="119" t="s">
        <v>143</v>
      </c>
      <c r="C408" s="99">
        <f t="shared" si="179"/>
        <v>0</v>
      </c>
      <c r="D408" s="99">
        <f t="shared" si="179"/>
        <v>0</v>
      </c>
      <c r="E408" s="99">
        <f t="shared" si="179"/>
        <v>0</v>
      </c>
      <c r="F408" s="99">
        <v>0</v>
      </c>
      <c r="G408" s="99">
        <f t="shared" si="179"/>
        <v>0</v>
      </c>
      <c r="H408" s="99">
        <f t="shared" si="179"/>
        <v>0</v>
      </c>
    </row>
    <row r="409" spans="1:8" ht="26.25" hidden="1" x14ac:dyDescent="0.25">
      <c r="A409" s="100">
        <v>3431</v>
      </c>
      <c r="B409" s="101" t="s">
        <v>144</v>
      </c>
      <c r="C409" s="102">
        <v>0</v>
      </c>
      <c r="D409" s="103">
        <v>0</v>
      </c>
      <c r="E409" s="103">
        <v>0</v>
      </c>
      <c r="F409" s="103">
        <v>0</v>
      </c>
      <c r="G409" s="103">
        <v>0</v>
      </c>
      <c r="H409" s="103">
        <f>E409+G409</f>
        <v>0</v>
      </c>
    </row>
    <row r="410" spans="1:8" x14ac:dyDescent="0.25">
      <c r="A410" s="132" t="s">
        <v>234</v>
      </c>
      <c r="B410" s="111" t="s">
        <v>194</v>
      </c>
      <c r="C410" s="87">
        <f t="shared" ref="C410:H412" si="180">C411</f>
        <v>261.75</v>
      </c>
      <c r="D410" s="87">
        <f t="shared" si="180"/>
        <v>0</v>
      </c>
      <c r="E410" s="87">
        <f t="shared" si="180"/>
        <v>0</v>
      </c>
      <c r="F410" s="87">
        <v>0</v>
      </c>
      <c r="G410" s="87">
        <f t="shared" si="180"/>
        <v>0</v>
      </c>
      <c r="H410" s="87">
        <f t="shared" si="180"/>
        <v>0</v>
      </c>
    </row>
    <row r="411" spans="1:8" x14ac:dyDescent="0.25">
      <c r="A411" s="148" t="s">
        <v>186</v>
      </c>
      <c r="B411" s="113" t="s">
        <v>187</v>
      </c>
      <c r="C411" s="90">
        <f t="shared" si="180"/>
        <v>261.75</v>
      </c>
      <c r="D411" s="90">
        <f t="shared" si="180"/>
        <v>0</v>
      </c>
      <c r="E411" s="90">
        <f t="shared" si="180"/>
        <v>0</v>
      </c>
      <c r="F411" s="90">
        <v>0</v>
      </c>
      <c r="G411" s="90">
        <f t="shared" si="180"/>
        <v>0</v>
      </c>
      <c r="H411" s="90">
        <f t="shared" si="180"/>
        <v>0</v>
      </c>
    </row>
    <row r="412" spans="1:8" x14ac:dyDescent="0.25">
      <c r="A412" s="91">
        <v>3</v>
      </c>
      <c r="B412" s="92" t="s">
        <v>103</v>
      </c>
      <c r="C412" s="93">
        <f t="shared" si="180"/>
        <v>261.75</v>
      </c>
      <c r="D412" s="93">
        <f t="shared" si="180"/>
        <v>0</v>
      </c>
      <c r="E412" s="93">
        <f t="shared" si="180"/>
        <v>0</v>
      </c>
      <c r="F412" s="93">
        <v>0</v>
      </c>
      <c r="G412" s="93">
        <f t="shared" si="180"/>
        <v>0</v>
      </c>
      <c r="H412" s="93">
        <f t="shared" si="180"/>
        <v>0</v>
      </c>
    </row>
    <row r="413" spans="1:8" x14ac:dyDescent="0.25">
      <c r="A413" s="94">
        <v>32</v>
      </c>
      <c r="B413" s="95" t="s">
        <v>21</v>
      </c>
      <c r="C413" s="96">
        <f t="shared" ref="C413:H413" si="181">C414+C417+C421+C424</f>
        <v>261.75</v>
      </c>
      <c r="D413" s="96">
        <f t="shared" si="181"/>
        <v>0</v>
      </c>
      <c r="E413" s="96">
        <f t="shared" si="181"/>
        <v>0</v>
      </c>
      <c r="F413" s="96">
        <v>0</v>
      </c>
      <c r="G413" s="96">
        <f t="shared" si="181"/>
        <v>0</v>
      </c>
      <c r="H413" s="96">
        <f t="shared" si="181"/>
        <v>0</v>
      </c>
    </row>
    <row r="414" spans="1:8" hidden="1" x14ac:dyDescent="0.25">
      <c r="A414" s="97">
        <v>321</v>
      </c>
      <c r="B414" s="98" t="s">
        <v>120</v>
      </c>
      <c r="C414" s="99">
        <f t="shared" ref="C414:H414" si="182">SUM(C415:C416)</f>
        <v>0</v>
      </c>
      <c r="D414" s="99">
        <f t="shared" si="182"/>
        <v>0</v>
      </c>
      <c r="E414" s="99">
        <f t="shared" si="182"/>
        <v>0</v>
      </c>
      <c r="F414" s="99">
        <v>0</v>
      </c>
      <c r="G414" s="99">
        <f t="shared" si="182"/>
        <v>0</v>
      </c>
      <c r="H414" s="99">
        <f t="shared" si="182"/>
        <v>0</v>
      </c>
    </row>
    <row r="415" spans="1:8" hidden="1" x14ac:dyDescent="0.25">
      <c r="A415" s="150">
        <v>3211</v>
      </c>
      <c r="B415" s="101" t="s">
        <v>121</v>
      </c>
      <c r="C415" s="102">
        <v>0</v>
      </c>
      <c r="D415" s="103">
        <v>0</v>
      </c>
      <c r="E415" s="103">
        <v>0</v>
      </c>
      <c r="F415" s="103">
        <v>0</v>
      </c>
      <c r="G415" s="103">
        <v>0</v>
      </c>
      <c r="H415" s="103">
        <f t="shared" ref="H415:H416" si="183">E415+G415</f>
        <v>0</v>
      </c>
    </row>
    <row r="416" spans="1:8" hidden="1" x14ac:dyDescent="0.25">
      <c r="A416" s="150">
        <v>3213</v>
      </c>
      <c r="B416" s="151" t="s">
        <v>122</v>
      </c>
      <c r="C416" s="102">
        <v>0</v>
      </c>
      <c r="D416" s="103">
        <v>0</v>
      </c>
      <c r="E416" s="103">
        <v>0</v>
      </c>
      <c r="F416" s="103">
        <v>0</v>
      </c>
      <c r="G416" s="103">
        <v>0</v>
      </c>
      <c r="H416" s="103">
        <f t="shared" si="183"/>
        <v>0</v>
      </c>
    </row>
    <row r="417" spans="1:8" hidden="1" x14ac:dyDescent="0.25">
      <c r="A417" s="97">
        <v>322</v>
      </c>
      <c r="B417" s="98" t="s">
        <v>104</v>
      </c>
      <c r="C417" s="99">
        <f t="shared" ref="C417:H417" si="184">SUM(C418:C420)</f>
        <v>0</v>
      </c>
      <c r="D417" s="99">
        <f t="shared" si="184"/>
        <v>0</v>
      </c>
      <c r="E417" s="99">
        <f t="shared" si="184"/>
        <v>0</v>
      </c>
      <c r="F417" s="99">
        <v>0</v>
      </c>
      <c r="G417" s="99">
        <f t="shared" si="184"/>
        <v>0</v>
      </c>
      <c r="H417" s="99">
        <f t="shared" si="184"/>
        <v>0</v>
      </c>
    </row>
    <row r="418" spans="1:8" hidden="1" x14ac:dyDescent="0.25">
      <c r="A418" s="100">
        <v>3221</v>
      </c>
      <c r="B418" s="101" t="s">
        <v>124</v>
      </c>
      <c r="C418" s="102">
        <v>0</v>
      </c>
      <c r="D418" s="103">
        <v>0</v>
      </c>
      <c r="E418" s="103">
        <v>0</v>
      </c>
      <c r="F418" s="103">
        <v>0</v>
      </c>
      <c r="G418" s="103">
        <v>0</v>
      </c>
      <c r="H418" s="103">
        <f t="shared" ref="H418:H420" si="185">E418+G418</f>
        <v>0</v>
      </c>
    </row>
    <row r="419" spans="1:8" hidden="1" x14ac:dyDescent="0.25">
      <c r="A419" s="100">
        <v>3225</v>
      </c>
      <c r="B419" s="101" t="s">
        <v>126</v>
      </c>
      <c r="C419" s="102">
        <v>0</v>
      </c>
      <c r="D419" s="103">
        <v>0</v>
      </c>
      <c r="E419" s="103">
        <v>0</v>
      </c>
      <c r="F419" s="103">
        <v>0</v>
      </c>
      <c r="G419" s="103">
        <v>0</v>
      </c>
      <c r="H419" s="103">
        <f t="shared" si="185"/>
        <v>0</v>
      </c>
    </row>
    <row r="420" spans="1:8" ht="26.25" hidden="1" x14ac:dyDescent="0.25">
      <c r="A420" s="100">
        <v>3227</v>
      </c>
      <c r="B420" s="101" t="s">
        <v>127</v>
      </c>
      <c r="C420" s="102">
        <v>0</v>
      </c>
      <c r="D420" s="103">
        <v>0</v>
      </c>
      <c r="E420" s="103">
        <v>0</v>
      </c>
      <c r="F420" s="103">
        <v>0</v>
      </c>
      <c r="G420" s="103">
        <v>0</v>
      </c>
      <c r="H420" s="103">
        <f t="shared" si="185"/>
        <v>0</v>
      </c>
    </row>
    <row r="421" spans="1:8" hidden="1" x14ac:dyDescent="0.25">
      <c r="A421" s="118">
        <v>323</v>
      </c>
      <c r="B421" s="119" t="s">
        <v>128</v>
      </c>
      <c r="C421" s="99">
        <f t="shared" ref="C421:H421" si="186">SUM(C422:C423)</f>
        <v>71.28</v>
      </c>
      <c r="D421" s="99">
        <f t="shared" si="186"/>
        <v>0</v>
      </c>
      <c r="E421" s="99">
        <f t="shared" si="186"/>
        <v>0</v>
      </c>
      <c r="F421" s="99">
        <v>0</v>
      </c>
      <c r="G421" s="99">
        <f t="shared" si="186"/>
        <v>0</v>
      </c>
      <c r="H421" s="99">
        <f t="shared" si="186"/>
        <v>0</v>
      </c>
    </row>
    <row r="422" spans="1:8" hidden="1" x14ac:dyDescent="0.25">
      <c r="A422" s="100">
        <v>3237</v>
      </c>
      <c r="B422" s="101" t="s">
        <v>134</v>
      </c>
      <c r="C422" s="102">
        <v>71.28</v>
      </c>
      <c r="D422" s="103">
        <v>0</v>
      </c>
      <c r="E422" s="103">
        <v>0</v>
      </c>
      <c r="F422" s="103">
        <v>0</v>
      </c>
      <c r="G422" s="103">
        <v>0</v>
      </c>
      <c r="H422" s="103">
        <f t="shared" ref="H422:H423" si="187">E422+G422</f>
        <v>0</v>
      </c>
    </row>
    <row r="423" spans="1:8" hidden="1" x14ac:dyDescent="0.25">
      <c r="A423" s="100">
        <v>3239</v>
      </c>
      <c r="B423" s="101" t="s">
        <v>136</v>
      </c>
      <c r="C423" s="102">
        <v>0</v>
      </c>
      <c r="D423" s="103">
        <v>0</v>
      </c>
      <c r="E423" s="103">
        <v>0</v>
      </c>
      <c r="F423" s="103">
        <v>0</v>
      </c>
      <c r="G423" s="103">
        <v>0</v>
      </c>
      <c r="H423" s="103">
        <f t="shared" si="187"/>
        <v>0</v>
      </c>
    </row>
    <row r="424" spans="1:8" ht="26.25" hidden="1" x14ac:dyDescent="0.25">
      <c r="A424" s="118">
        <v>329</v>
      </c>
      <c r="B424" s="119" t="s">
        <v>137</v>
      </c>
      <c r="C424" s="99">
        <f t="shared" ref="C424:H424" si="188">C425</f>
        <v>190.47</v>
      </c>
      <c r="D424" s="99">
        <f t="shared" si="188"/>
        <v>0</v>
      </c>
      <c r="E424" s="99">
        <f t="shared" si="188"/>
        <v>0</v>
      </c>
      <c r="F424" s="99">
        <v>0</v>
      </c>
      <c r="G424" s="99">
        <f t="shared" si="188"/>
        <v>0</v>
      </c>
      <c r="H424" s="99">
        <f t="shared" si="188"/>
        <v>0</v>
      </c>
    </row>
    <row r="425" spans="1:8" ht="26.25" hidden="1" x14ac:dyDescent="0.25">
      <c r="A425" s="100">
        <v>3299</v>
      </c>
      <c r="B425" s="101" t="s">
        <v>137</v>
      </c>
      <c r="C425" s="102">
        <v>190.47</v>
      </c>
      <c r="D425" s="103">
        <v>0</v>
      </c>
      <c r="E425" s="103">
        <v>0</v>
      </c>
      <c r="F425" s="103">
        <v>0</v>
      </c>
      <c r="G425" s="103">
        <v>0</v>
      </c>
      <c r="H425" s="103">
        <f>E425+G425</f>
        <v>0</v>
      </c>
    </row>
    <row r="426" spans="1:8" x14ac:dyDescent="0.25">
      <c r="A426" s="128" t="s">
        <v>235</v>
      </c>
      <c r="B426" s="129" t="s">
        <v>195</v>
      </c>
      <c r="C426" s="87">
        <f t="shared" ref="C426:H426" si="189">C427+C443</f>
        <v>50057.22</v>
      </c>
      <c r="D426" s="87">
        <f t="shared" si="189"/>
        <v>64905.439999999988</v>
      </c>
      <c r="E426" s="87">
        <f t="shared" si="189"/>
        <v>63870</v>
      </c>
      <c r="F426" s="87">
        <v>63870</v>
      </c>
      <c r="G426" s="87">
        <f t="shared" si="189"/>
        <v>0</v>
      </c>
      <c r="H426" s="87">
        <f t="shared" si="189"/>
        <v>63870</v>
      </c>
    </row>
    <row r="427" spans="1:8" x14ac:dyDescent="0.25">
      <c r="A427" s="112" t="s">
        <v>182</v>
      </c>
      <c r="B427" s="152" t="s">
        <v>183</v>
      </c>
      <c r="C427" s="90">
        <f t="shared" ref="C427:H427" si="190">C428</f>
        <v>16148.999999999998</v>
      </c>
      <c r="D427" s="90">
        <f t="shared" si="190"/>
        <v>15598.920000000002</v>
      </c>
      <c r="E427" s="90">
        <f t="shared" si="190"/>
        <v>17315</v>
      </c>
      <c r="F427" s="90">
        <v>17315</v>
      </c>
      <c r="G427" s="90">
        <f t="shared" si="190"/>
        <v>0</v>
      </c>
      <c r="H427" s="90">
        <f t="shared" si="190"/>
        <v>17315</v>
      </c>
    </row>
    <row r="428" spans="1:8" x14ac:dyDescent="0.25">
      <c r="A428" s="114">
        <v>3</v>
      </c>
      <c r="B428" s="115" t="s">
        <v>103</v>
      </c>
      <c r="C428" s="93">
        <f t="shared" ref="C428:H428" si="191">C429+C438</f>
        <v>16148.999999999998</v>
      </c>
      <c r="D428" s="93">
        <f t="shared" si="191"/>
        <v>15598.920000000002</v>
      </c>
      <c r="E428" s="93">
        <f t="shared" si="191"/>
        <v>17315</v>
      </c>
      <c r="F428" s="93">
        <v>17315</v>
      </c>
      <c r="G428" s="93">
        <f t="shared" si="191"/>
        <v>0</v>
      </c>
      <c r="H428" s="93">
        <f t="shared" si="191"/>
        <v>17315</v>
      </c>
    </row>
    <row r="429" spans="1:8" x14ac:dyDescent="0.25">
      <c r="A429" s="116">
        <v>31</v>
      </c>
      <c r="B429" s="117" t="s">
        <v>11</v>
      </c>
      <c r="C429" s="96">
        <f t="shared" ref="C429:H429" si="192">C430+C434+C436</f>
        <v>15919.939999999999</v>
      </c>
      <c r="D429" s="96">
        <f t="shared" si="192"/>
        <v>14999.010000000002</v>
      </c>
      <c r="E429" s="96">
        <f t="shared" si="192"/>
        <v>17015</v>
      </c>
      <c r="F429" s="96">
        <v>17015</v>
      </c>
      <c r="G429" s="96">
        <f t="shared" si="192"/>
        <v>0</v>
      </c>
      <c r="H429" s="96">
        <f t="shared" si="192"/>
        <v>17015</v>
      </c>
    </row>
    <row r="430" spans="1:8" hidden="1" x14ac:dyDescent="0.25">
      <c r="A430" s="118">
        <v>311</v>
      </c>
      <c r="B430" s="119" t="s">
        <v>157</v>
      </c>
      <c r="C430" s="99">
        <f t="shared" ref="C430:H430" si="193">SUM(C431:C433)</f>
        <v>13755.119999999999</v>
      </c>
      <c r="D430" s="99">
        <f t="shared" si="193"/>
        <v>12990.910000000002</v>
      </c>
      <c r="E430" s="99">
        <f t="shared" si="193"/>
        <v>14820</v>
      </c>
      <c r="F430" s="99">
        <v>14820</v>
      </c>
      <c r="G430" s="99">
        <f t="shared" si="193"/>
        <v>0</v>
      </c>
      <c r="H430" s="99">
        <f t="shared" si="193"/>
        <v>14820</v>
      </c>
    </row>
    <row r="431" spans="1:8" hidden="1" x14ac:dyDescent="0.25">
      <c r="A431" s="100">
        <v>3111</v>
      </c>
      <c r="B431" s="101" t="s">
        <v>158</v>
      </c>
      <c r="C431" s="102">
        <v>13141.64</v>
      </c>
      <c r="D431" s="103">
        <v>12168.03</v>
      </c>
      <c r="E431" s="104">
        <v>13300</v>
      </c>
      <c r="F431" s="104">
        <v>13300</v>
      </c>
      <c r="G431" s="104">
        <v>0</v>
      </c>
      <c r="H431" s="103">
        <f t="shared" ref="H431:H433" si="194">E431+G431</f>
        <v>13300</v>
      </c>
    </row>
    <row r="432" spans="1:8" hidden="1" x14ac:dyDescent="0.25">
      <c r="A432" s="100">
        <v>3113</v>
      </c>
      <c r="B432" s="101" t="s">
        <v>190</v>
      </c>
      <c r="C432" s="102">
        <v>353.74</v>
      </c>
      <c r="D432" s="103">
        <v>504.35</v>
      </c>
      <c r="E432" s="104">
        <v>1200</v>
      </c>
      <c r="F432" s="104">
        <v>1200</v>
      </c>
      <c r="G432" s="104">
        <v>0</v>
      </c>
      <c r="H432" s="103">
        <f t="shared" si="194"/>
        <v>1200</v>
      </c>
    </row>
    <row r="433" spans="1:8" hidden="1" x14ac:dyDescent="0.25">
      <c r="A433" s="100">
        <v>3114</v>
      </c>
      <c r="B433" s="101" t="s">
        <v>191</v>
      </c>
      <c r="C433" s="102">
        <v>259.74</v>
      </c>
      <c r="D433" s="103">
        <v>318.52999999999997</v>
      </c>
      <c r="E433" s="104">
        <v>320</v>
      </c>
      <c r="F433" s="104">
        <v>320</v>
      </c>
      <c r="G433" s="104">
        <v>0</v>
      </c>
      <c r="H433" s="103">
        <f t="shared" si="194"/>
        <v>320</v>
      </c>
    </row>
    <row r="434" spans="1:8" hidden="1" x14ac:dyDescent="0.25">
      <c r="A434" s="118">
        <v>312</v>
      </c>
      <c r="B434" s="119" t="s">
        <v>159</v>
      </c>
      <c r="C434" s="99">
        <f t="shared" ref="C434:H434" si="195">C435</f>
        <v>0</v>
      </c>
      <c r="D434" s="99">
        <f t="shared" si="195"/>
        <v>0</v>
      </c>
      <c r="E434" s="99">
        <f t="shared" si="195"/>
        <v>0</v>
      </c>
      <c r="F434" s="99">
        <v>0</v>
      </c>
      <c r="G434" s="99">
        <f t="shared" si="195"/>
        <v>0</v>
      </c>
      <c r="H434" s="99">
        <f t="shared" si="195"/>
        <v>0</v>
      </c>
    </row>
    <row r="435" spans="1:8" hidden="1" x14ac:dyDescent="0.25">
      <c r="A435" s="100">
        <v>3121</v>
      </c>
      <c r="B435" s="101" t="s">
        <v>159</v>
      </c>
      <c r="C435" s="102">
        <v>0</v>
      </c>
      <c r="D435" s="103">
        <v>0</v>
      </c>
      <c r="E435" s="103">
        <v>0</v>
      </c>
      <c r="F435" s="103">
        <v>0</v>
      </c>
      <c r="G435" s="103">
        <v>0</v>
      </c>
      <c r="H435" s="103">
        <f>E435+G435</f>
        <v>0</v>
      </c>
    </row>
    <row r="436" spans="1:8" hidden="1" x14ac:dyDescent="0.25">
      <c r="A436" s="118">
        <v>313</v>
      </c>
      <c r="B436" s="119" t="s">
        <v>160</v>
      </c>
      <c r="C436" s="99">
        <f t="shared" ref="C436:H436" si="196">C437</f>
        <v>2164.8200000000002</v>
      </c>
      <c r="D436" s="99">
        <f t="shared" si="196"/>
        <v>2008.1</v>
      </c>
      <c r="E436" s="99">
        <f t="shared" si="196"/>
        <v>2195</v>
      </c>
      <c r="F436" s="99">
        <v>2195</v>
      </c>
      <c r="G436" s="99">
        <f t="shared" si="196"/>
        <v>0</v>
      </c>
      <c r="H436" s="99">
        <f t="shared" si="196"/>
        <v>2195</v>
      </c>
    </row>
    <row r="437" spans="1:8" ht="26.25" hidden="1" x14ac:dyDescent="0.25">
      <c r="A437" s="100">
        <v>3132</v>
      </c>
      <c r="B437" s="101" t="s">
        <v>161</v>
      </c>
      <c r="C437" s="102">
        <v>2164.8200000000002</v>
      </c>
      <c r="D437" s="103">
        <v>2008.1</v>
      </c>
      <c r="E437" s="103">
        <v>2195</v>
      </c>
      <c r="F437" s="103">
        <v>2195</v>
      </c>
      <c r="G437" s="103">
        <v>0</v>
      </c>
      <c r="H437" s="103">
        <f>E437+G437</f>
        <v>2195</v>
      </c>
    </row>
    <row r="438" spans="1:8" x14ac:dyDescent="0.25">
      <c r="A438" s="116">
        <v>32</v>
      </c>
      <c r="B438" s="117" t="s">
        <v>21</v>
      </c>
      <c r="C438" s="96">
        <f t="shared" ref="C438:H438" si="197">C439+C441</f>
        <v>229.06</v>
      </c>
      <c r="D438" s="96">
        <f t="shared" si="197"/>
        <v>599.91</v>
      </c>
      <c r="E438" s="96">
        <f t="shared" si="197"/>
        <v>300</v>
      </c>
      <c r="F438" s="96">
        <v>300</v>
      </c>
      <c r="G438" s="96">
        <f t="shared" si="197"/>
        <v>0</v>
      </c>
      <c r="H438" s="96">
        <f t="shared" si="197"/>
        <v>300</v>
      </c>
    </row>
    <row r="439" spans="1:8" hidden="1" x14ac:dyDescent="0.25">
      <c r="A439" s="118">
        <v>321</v>
      </c>
      <c r="B439" s="119" t="s">
        <v>120</v>
      </c>
      <c r="C439" s="99">
        <f t="shared" ref="C439:H439" si="198">C440</f>
        <v>205.57</v>
      </c>
      <c r="D439" s="99">
        <f t="shared" si="198"/>
        <v>334.46</v>
      </c>
      <c r="E439" s="99">
        <f t="shared" si="198"/>
        <v>150</v>
      </c>
      <c r="F439" s="99">
        <v>150</v>
      </c>
      <c r="G439" s="99">
        <f t="shared" si="198"/>
        <v>0</v>
      </c>
      <c r="H439" s="99">
        <f t="shared" si="198"/>
        <v>150</v>
      </c>
    </row>
    <row r="440" spans="1:8" ht="26.25" hidden="1" x14ac:dyDescent="0.25">
      <c r="A440" s="100">
        <v>3212</v>
      </c>
      <c r="B440" s="101" t="s">
        <v>162</v>
      </c>
      <c r="C440" s="102">
        <v>205.57</v>
      </c>
      <c r="D440" s="103">
        <v>334.46</v>
      </c>
      <c r="E440" s="103">
        <v>150</v>
      </c>
      <c r="F440" s="103">
        <v>150</v>
      </c>
      <c r="G440" s="103">
        <v>0</v>
      </c>
      <c r="H440" s="103">
        <f>E440+G440</f>
        <v>150</v>
      </c>
    </row>
    <row r="441" spans="1:8" hidden="1" x14ac:dyDescent="0.25">
      <c r="A441" s="97">
        <v>322</v>
      </c>
      <c r="B441" s="98" t="s">
        <v>104</v>
      </c>
      <c r="C441" s="99">
        <f t="shared" ref="C441:H441" si="199">C442</f>
        <v>23.49</v>
      </c>
      <c r="D441" s="99">
        <f t="shared" si="199"/>
        <v>265.45</v>
      </c>
      <c r="E441" s="99">
        <f t="shared" si="199"/>
        <v>150</v>
      </c>
      <c r="F441" s="99">
        <v>150</v>
      </c>
      <c r="G441" s="99">
        <f t="shared" si="199"/>
        <v>0</v>
      </c>
      <c r="H441" s="99">
        <f t="shared" si="199"/>
        <v>150</v>
      </c>
    </row>
    <row r="442" spans="1:8" hidden="1" x14ac:dyDescent="0.25">
      <c r="A442" s="100">
        <v>3221</v>
      </c>
      <c r="B442" s="101" t="s">
        <v>124</v>
      </c>
      <c r="C442" s="102">
        <v>23.49</v>
      </c>
      <c r="D442" s="103">
        <v>265.45</v>
      </c>
      <c r="E442" s="103">
        <v>150</v>
      </c>
      <c r="F442" s="103">
        <v>150</v>
      </c>
      <c r="G442" s="103">
        <v>0</v>
      </c>
      <c r="H442" s="103">
        <f>E442+G442</f>
        <v>150</v>
      </c>
    </row>
    <row r="443" spans="1:8" x14ac:dyDescent="0.25">
      <c r="A443" s="112" t="s">
        <v>184</v>
      </c>
      <c r="B443" s="152" t="s">
        <v>185</v>
      </c>
      <c r="C443" s="90">
        <f t="shared" ref="C443:H443" si="200">C444</f>
        <v>33908.22</v>
      </c>
      <c r="D443" s="90">
        <f t="shared" si="200"/>
        <v>49306.51999999999</v>
      </c>
      <c r="E443" s="90">
        <f t="shared" si="200"/>
        <v>46555</v>
      </c>
      <c r="F443" s="90">
        <v>46555</v>
      </c>
      <c r="G443" s="90">
        <f t="shared" si="200"/>
        <v>0</v>
      </c>
      <c r="H443" s="90">
        <f t="shared" si="200"/>
        <v>46555</v>
      </c>
    </row>
    <row r="444" spans="1:8" x14ac:dyDescent="0.25">
      <c r="A444" s="114">
        <v>3</v>
      </c>
      <c r="B444" s="115" t="s">
        <v>103</v>
      </c>
      <c r="C444" s="93">
        <f t="shared" ref="C444:H444" si="201">C445+C454</f>
        <v>33908.22</v>
      </c>
      <c r="D444" s="93">
        <f t="shared" si="201"/>
        <v>49306.51999999999</v>
      </c>
      <c r="E444" s="93">
        <f t="shared" si="201"/>
        <v>46555</v>
      </c>
      <c r="F444" s="93">
        <v>46555</v>
      </c>
      <c r="G444" s="93">
        <f t="shared" si="201"/>
        <v>0</v>
      </c>
      <c r="H444" s="93">
        <f t="shared" si="201"/>
        <v>46555</v>
      </c>
    </row>
    <row r="445" spans="1:8" x14ac:dyDescent="0.25">
      <c r="A445" s="116">
        <v>31</v>
      </c>
      <c r="B445" s="117" t="s">
        <v>11</v>
      </c>
      <c r="C445" s="96">
        <f t="shared" ref="C445:H445" si="202">C446+C450+C452</f>
        <v>33490.85</v>
      </c>
      <c r="D445" s="96">
        <f t="shared" si="202"/>
        <v>48247.389999999992</v>
      </c>
      <c r="E445" s="96">
        <f t="shared" si="202"/>
        <v>46055</v>
      </c>
      <c r="F445" s="96">
        <v>46055</v>
      </c>
      <c r="G445" s="96">
        <f t="shared" si="202"/>
        <v>0</v>
      </c>
      <c r="H445" s="96">
        <f t="shared" si="202"/>
        <v>46055</v>
      </c>
    </row>
    <row r="446" spans="1:8" hidden="1" x14ac:dyDescent="0.25">
      <c r="A446" s="118">
        <v>311</v>
      </c>
      <c r="B446" s="119" t="s">
        <v>157</v>
      </c>
      <c r="C446" s="99">
        <f t="shared" ref="C446:H446" si="203">SUM(C447:C449)</f>
        <v>26666.14</v>
      </c>
      <c r="D446" s="99">
        <f t="shared" si="203"/>
        <v>39899.129999999997</v>
      </c>
      <c r="E446" s="99">
        <f t="shared" si="203"/>
        <v>38280</v>
      </c>
      <c r="F446" s="99">
        <v>38280</v>
      </c>
      <c r="G446" s="99">
        <f t="shared" si="203"/>
        <v>0</v>
      </c>
      <c r="H446" s="99">
        <f t="shared" si="203"/>
        <v>38280</v>
      </c>
    </row>
    <row r="447" spans="1:8" hidden="1" x14ac:dyDescent="0.25">
      <c r="A447" s="100">
        <v>3111</v>
      </c>
      <c r="B447" s="101" t="s">
        <v>158</v>
      </c>
      <c r="C447" s="102">
        <v>25420.59</v>
      </c>
      <c r="D447" s="103">
        <v>38532.089999999997</v>
      </c>
      <c r="E447" s="104">
        <v>35000</v>
      </c>
      <c r="F447" s="104">
        <v>35000</v>
      </c>
      <c r="G447" s="104">
        <v>0</v>
      </c>
      <c r="H447" s="103">
        <f t="shared" ref="H447:H449" si="204">E447+G447</f>
        <v>35000</v>
      </c>
    </row>
    <row r="448" spans="1:8" hidden="1" x14ac:dyDescent="0.25">
      <c r="A448" s="100">
        <v>3113</v>
      </c>
      <c r="B448" s="101" t="s">
        <v>190</v>
      </c>
      <c r="C448" s="102">
        <v>718.2</v>
      </c>
      <c r="D448" s="103">
        <v>889.24</v>
      </c>
      <c r="E448" s="104">
        <v>2500</v>
      </c>
      <c r="F448" s="104">
        <v>2500</v>
      </c>
      <c r="G448" s="104">
        <v>0</v>
      </c>
      <c r="H448" s="103">
        <f t="shared" si="204"/>
        <v>2500</v>
      </c>
    </row>
    <row r="449" spans="1:8" hidden="1" x14ac:dyDescent="0.25">
      <c r="A449" s="100">
        <v>3114</v>
      </c>
      <c r="B449" s="101" t="s">
        <v>191</v>
      </c>
      <c r="C449" s="102">
        <v>527.35</v>
      </c>
      <c r="D449" s="103">
        <v>477.8</v>
      </c>
      <c r="E449" s="104">
        <v>780</v>
      </c>
      <c r="F449" s="104">
        <v>780</v>
      </c>
      <c r="G449" s="104">
        <v>0</v>
      </c>
      <c r="H449" s="103">
        <f t="shared" si="204"/>
        <v>780</v>
      </c>
    </row>
    <row r="450" spans="1:8" hidden="1" x14ac:dyDescent="0.25">
      <c r="A450" s="118">
        <v>312</v>
      </c>
      <c r="B450" s="119" t="s">
        <v>159</v>
      </c>
      <c r="C450" s="99">
        <f t="shared" ref="C450:H450" si="205">C451</f>
        <v>2429.4699999999998</v>
      </c>
      <c r="D450" s="99">
        <f t="shared" si="205"/>
        <v>1990.84</v>
      </c>
      <c r="E450" s="99">
        <f t="shared" si="205"/>
        <v>2000</v>
      </c>
      <c r="F450" s="99">
        <v>2000</v>
      </c>
      <c r="G450" s="99">
        <f t="shared" si="205"/>
        <v>0</v>
      </c>
      <c r="H450" s="99">
        <f t="shared" si="205"/>
        <v>2000</v>
      </c>
    </row>
    <row r="451" spans="1:8" hidden="1" x14ac:dyDescent="0.25">
      <c r="A451" s="100">
        <v>3121</v>
      </c>
      <c r="B451" s="101" t="s">
        <v>159</v>
      </c>
      <c r="C451" s="102">
        <v>2429.4699999999998</v>
      </c>
      <c r="D451" s="103">
        <v>1990.84</v>
      </c>
      <c r="E451" s="103">
        <v>2000</v>
      </c>
      <c r="F451" s="103">
        <v>2000</v>
      </c>
      <c r="G451" s="103">
        <v>0</v>
      </c>
      <c r="H451" s="103">
        <f>E451+G451</f>
        <v>2000</v>
      </c>
    </row>
    <row r="452" spans="1:8" hidden="1" x14ac:dyDescent="0.25">
      <c r="A452" s="118">
        <v>313</v>
      </c>
      <c r="B452" s="119" t="s">
        <v>160</v>
      </c>
      <c r="C452" s="99">
        <f t="shared" ref="C452:H452" si="206">C453</f>
        <v>4395.24</v>
      </c>
      <c r="D452" s="99">
        <f t="shared" si="206"/>
        <v>6357.42</v>
      </c>
      <c r="E452" s="99">
        <f t="shared" si="206"/>
        <v>5775</v>
      </c>
      <c r="F452" s="99">
        <v>5775</v>
      </c>
      <c r="G452" s="99">
        <f t="shared" si="206"/>
        <v>0</v>
      </c>
      <c r="H452" s="99">
        <f t="shared" si="206"/>
        <v>5775</v>
      </c>
    </row>
    <row r="453" spans="1:8" ht="26.25" hidden="1" x14ac:dyDescent="0.25">
      <c r="A453" s="100">
        <v>3132</v>
      </c>
      <c r="B453" s="101" t="s">
        <v>161</v>
      </c>
      <c r="C453" s="102">
        <v>4395.24</v>
      </c>
      <c r="D453" s="103">
        <v>6357.42</v>
      </c>
      <c r="E453" s="103">
        <v>5775</v>
      </c>
      <c r="F453" s="103">
        <v>5775</v>
      </c>
      <c r="G453" s="103">
        <v>0</v>
      </c>
      <c r="H453" s="103">
        <f>E453+G453</f>
        <v>5775</v>
      </c>
    </row>
    <row r="454" spans="1:8" x14ac:dyDescent="0.25">
      <c r="A454" s="116">
        <v>32</v>
      </c>
      <c r="B454" s="117" t="s">
        <v>21</v>
      </c>
      <c r="C454" s="96">
        <f t="shared" ref="C454:H455" si="207">C455</f>
        <v>417.37</v>
      </c>
      <c r="D454" s="96">
        <f t="shared" si="207"/>
        <v>1059.1300000000001</v>
      </c>
      <c r="E454" s="96">
        <f t="shared" si="207"/>
        <v>500</v>
      </c>
      <c r="F454" s="96">
        <v>500</v>
      </c>
      <c r="G454" s="96">
        <f t="shared" si="207"/>
        <v>0</v>
      </c>
      <c r="H454" s="96">
        <f t="shared" si="207"/>
        <v>500</v>
      </c>
    </row>
    <row r="455" spans="1:8" hidden="1" x14ac:dyDescent="0.25">
      <c r="A455" s="118">
        <v>321</v>
      </c>
      <c r="B455" s="119" t="s">
        <v>120</v>
      </c>
      <c r="C455" s="99">
        <f t="shared" si="207"/>
        <v>417.37</v>
      </c>
      <c r="D455" s="99">
        <f t="shared" si="207"/>
        <v>1059.1300000000001</v>
      </c>
      <c r="E455" s="99">
        <f t="shared" si="207"/>
        <v>500</v>
      </c>
      <c r="F455" s="99">
        <v>500</v>
      </c>
      <c r="G455" s="99">
        <f t="shared" si="207"/>
        <v>0</v>
      </c>
      <c r="H455" s="99">
        <f t="shared" si="207"/>
        <v>500</v>
      </c>
    </row>
    <row r="456" spans="1:8" ht="26.25" hidden="1" x14ac:dyDescent="0.25">
      <c r="A456" s="100">
        <v>3212</v>
      </c>
      <c r="B456" s="101" t="s">
        <v>162</v>
      </c>
      <c r="C456" s="102">
        <v>417.37</v>
      </c>
      <c r="D456" s="103">
        <v>1059.1300000000001</v>
      </c>
      <c r="E456" s="103">
        <v>500</v>
      </c>
      <c r="F456" s="103">
        <v>500</v>
      </c>
      <c r="G456" s="103">
        <v>0</v>
      </c>
      <c r="H456" s="103">
        <f>E456+G456</f>
        <v>500</v>
      </c>
    </row>
    <row r="457" spans="1:8" x14ac:dyDescent="0.25">
      <c r="A457" s="128" t="s">
        <v>236</v>
      </c>
      <c r="B457" s="129" t="s">
        <v>196</v>
      </c>
      <c r="C457" s="87">
        <f>C458+C463</f>
        <v>523.54</v>
      </c>
      <c r="D457" s="87">
        <v>663.61</v>
      </c>
      <c r="E457" s="87">
        <f>E458+E463</f>
        <v>850</v>
      </c>
      <c r="F457" s="87">
        <v>850</v>
      </c>
      <c r="G457" s="87">
        <f>G458+G463</f>
        <v>0</v>
      </c>
      <c r="H457" s="87">
        <f>H458+H463</f>
        <v>850</v>
      </c>
    </row>
    <row r="458" spans="1:8" x14ac:dyDescent="0.25">
      <c r="A458" s="153" t="s">
        <v>180</v>
      </c>
      <c r="B458" s="154" t="s">
        <v>181</v>
      </c>
      <c r="C458" s="90">
        <f t="shared" ref="C458:H461" si="208">C459</f>
        <v>0</v>
      </c>
      <c r="D458" s="90">
        <f t="shared" si="208"/>
        <v>132.72</v>
      </c>
      <c r="E458" s="90">
        <f t="shared" si="208"/>
        <v>50</v>
      </c>
      <c r="F458" s="90">
        <v>50</v>
      </c>
      <c r="G458" s="90">
        <f t="shared" si="208"/>
        <v>0</v>
      </c>
      <c r="H458" s="90">
        <f t="shared" si="208"/>
        <v>50</v>
      </c>
    </row>
    <row r="459" spans="1:8" x14ac:dyDescent="0.25">
      <c r="A459" s="114">
        <v>3</v>
      </c>
      <c r="B459" s="115" t="s">
        <v>103</v>
      </c>
      <c r="C459" s="93">
        <f t="shared" si="208"/>
        <v>0</v>
      </c>
      <c r="D459" s="93">
        <f t="shared" si="208"/>
        <v>132.72</v>
      </c>
      <c r="E459" s="93">
        <f t="shared" si="208"/>
        <v>50</v>
      </c>
      <c r="F459" s="93">
        <v>50</v>
      </c>
      <c r="G459" s="93">
        <f t="shared" si="208"/>
        <v>0</v>
      </c>
      <c r="H459" s="93">
        <f t="shared" si="208"/>
        <v>50</v>
      </c>
    </row>
    <row r="460" spans="1:8" x14ac:dyDescent="0.25">
      <c r="A460" s="116">
        <v>32</v>
      </c>
      <c r="B460" s="117" t="s">
        <v>21</v>
      </c>
      <c r="C460" s="96">
        <f t="shared" si="208"/>
        <v>0</v>
      </c>
      <c r="D460" s="96">
        <f t="shared" si="208"/>
        <v>132.72</v>
      </c>
      <c r="E460" s="96">
        <f t="shared" si="208"/>
        <v>50</v>
      </c>
      <c r="F460" s="96">
        <v>50</v>
      </c>
      <c r="G460" s="96">
        <f t="shared" si="208"/>
        <v>0</v>
      </c>
      <c r="H460" s="96">
        <f t="shared" si="208"/>
        <v>50</v>
      </c>
    </row>
    <row r="461" spans="1:8" hidden="1" x14ac:dyDescent="0.25">
      <c r="A461" s="118">
        <v>329</v>
      </c>
      <c r="B461" s="155" t="s">
        <v>137</v>
      </c>
      <c r="C461" s="99">
        <f t="shared" si="208"/>
        <v>0</v>
      </c>
      <c r="D461" s="99">
        <f t="shared" si="208"/>
        <v>132.72</v>
      </c>
      <c r="E461" s="99">
        <f t="shared" si="208"/>
        <v>50</v>
      </c>
      <c r="F461" s="99">
        <v>50</v>
      </c>
      <c r="G461" s="99">
        <f t="shared" si="208"/>
        <v>0</v>
      </c>
      <c r="H461" s="99">
        <f t="shared" si="208"/>
        <v>50</v>
      </c>
    </row>
    <row r="462" spans="1:8" ht="26.25" hidden="1" x14ac:dyDescent="0.25">
      <c r="A462" s="100">
        <v>3299</v>
      </c>
      <c r="B462" s="101" t="s">
        <v>137</v>
      </c>
      <c r="C462" s="102">
        <v>0</v>
      </c>
      <c r="D462" s="103">
        <v>132.72</v>
      </c>
      <c r="E462" s="103">
        <v>50</v>
      </c>
      <c r="F462" s="103">
        <v>50</v>
      </c>
      <c r="G462" s="103">
        <v>0</v>
      </c>
      <c r="H462" s="103">
        <f>E462+G462</f>
        <v>50</v>
      </c>
    </row>
    <row r="463" spans="1:8" x14ac:dyDescent="0.25">
      <c r="A463" s="112" t="s">
        <v>182</v>
      </c>
      <c r="B463" s="152" t="s">
        <v>183</v>
      </c>
      <c r="C463" s="90">
        <f t="shared" ref="C463:H466" si="209">C464</f>
        <v>523.54</v>
      </c>
      <c r="D463" s="90">
        <f t="shared" si="209"/>
        <v>530.89</v>
      </c>
      <c r="E463" s="90">
        <f t="shared" si="209"/>
        <v>800</v>
      </c>
      <c r="F463" s="90">
        <v>800</v>
      </c>
      <c r="G463" s="90">
        <f t="shared" si="209"/>
        <v>0</v>
      </c>
      <c r="H463" s="90">
        <f t="shared" si="209"/>
        <v>800</v>
      </c>
    </row>
    <row r="464" spans="1:8" x14ac:dyDescent="0.25">
      <c r="A464" s="114">
        <v>3</v>
      </c>
      <c r="B464" s="115" t="s">
        <v>103</v>
      </c>
      <c r="C464" s="93">
        <f t="shared" si="209"/>
        <v>523.54</v>
      </c>
      <c r="D464" s="93">
        <f t="shared" si="209"/>
        <v>530.89</v>
      </c>
      <c r="E464" s="93">
        <f t="shared" si="209"/>
        <v>800</v>
      </c>
      <c r="F464" s="93">
        <v>800</v>
      </c>
      <c r="G464" s="93">
        <f t="shared" si="209"/>
        <v>0</v>
      </c>
      <c r="H464" s="93">
        <f t="shared" si="209"/>
        <v>800</v>
      </c>
    </row>
    <row r="465" spans="1:8" x14ac:dyDescent="0.25">
      <c r="A465" s="116">
        <v>32</v>
      </c>
      <c r="B465" s="117" t="s">
        <v>21</v>
      </c>
      <c r="C465" s="96">
        <f t="shared" si="209"/>
        <v>523.54</v>
      </c>
      <c r="D465" s="96">
        <f t="shared" si="209"/>
        <v>530.89</v>
      </c>
      <c r="E465" s="96">
        <f t="shared" si="209"/>
        <v>800</v>
      </c>
      <c r="F465" s="96">
        <v>800</v>
      </c>
      <c r="G465" s="96">
        <f t="shared" si="209"/>
        <v>0</v>
      </c>
      <c r="H465" s="96">
        <f t="shared" si="209"/>
        <v>800</v>
      </c>
    </row>
    <row r="466" spans="1:8" hidden="1" x14ac:dyDescent="0.25">
      <c r="A466" s="118">
        <v>329</v>
      </c>
      <c r="B466" s="155" t="s">
        <v>137</v>
      </c>
      <c r="C466" s="99">
        <f t="shared" si="209"/>
        <v>523.54</v>
      </c>
      <c r="D466" s="99">
        <f t="shared" si="209"/>
        <v>530.89</v>
      </c>
      <c r="E466" s="99">
        <f t="shared" si="209"/>
        <v>800</v>
      </c>
      <c r="F466" s="99">
        <v>800</v>
      </c>
      <c r="G466" s="99">
        <f t="shared" si="209"/>
        <v>0</v>
      </c>
      <c r="H466" s="99">
        <f t="shared" si="209"/>
        <v>800</v>
      </c>
    </row>
    <row r="467" spans="1:8" ht="26.25" hidden="1" x14ac:dyDescent="0.25">
      <c r="A467" s="100">
        <v>3299</v>
      </c>
      <c r="B467" s="101" t="s">
        <v>137</v>
      </c>
      <c r="C467" s="102">
        <v>523.54</v>
      </c>
      <c r="D467" s="103">
        <v>530.89</v>
      </c>
      <c r="E467" s="103">
        <v>800</v>
      </c>
      <c r="F467" s="103">
        <v>800</v>
      </c>
      <c r="G467" s="103">
        <v>0</v>
      </c>
      <c r="H467" s="103">
        <f>E467+G467</f>
        <v>800</v>
      </c>
    </row>
    <row r="468" spans="1:8" x14ac:dyDescent="0.25">
      <c r="A468" s="121" t="s">
        <v>237</v>
      </c>
      <c r="B468" s="111" t="s">
        <v>171</v>
      </c>
      <c r="C468" s="87">
        <f>C469+C480+C488+C496+C502</f>
        <v>3276.52</v>
      </c>
      <c r="D468" s="87">
        <v>9224.2099999999991</v>
      </c>
      <c r="E468" s="87">
        <f>E469+E480+E488+E496+E502</f>
        <v>9800</v>
      </c>
      <c r="F468" s="87">
        <v>9800</v>
      </c>
      <c r="G468" s="87">
        <f>G469+G480+G488+G496+G502</f>
        <v>0</v>
      </c>
      <c r="H468" s="87">
        <f>H469+H480+H488+H496+H502</f>
        <v>9800</v>
      </c>
    </row>
    <row r="469" spans="1:8" x14ac:dyDescent="0.25">
      <c r="A469" s="137" t="s">
        <v>180</v>
      </c>
      <c r="B469" s="138" t="s">
        <v>181</v>
      </c>
      <c r="C469" s="90">
        <f>C470</f>
        <v>2015.65</v>
      </c>
      <c r="D469" s="90">
        <v>2189.92</v>
      </c>
      <c r="E469" s="90">
        <f t="shared" ref="E469:H470" si="210">E470</f>
        <v>3000</v>
      </c>
      <c r="F469" s="90">
        <v>3000</v>
      </c>
      <c r="G469" s="90">
        <f t="shared" si="210"/>
        <v>0</v>
      </c>
      <c r="H469" s="90">
        <f t="shared" si="210"/>
        <v>3000</v>
      </c>
    </row>
    <row r="470" spans="1:8" ht="26.25" x14ac:dyDescent="0.25">
      <c r="A470" s="114">
        <v>4</v>
      </c>
      <c r="B470" s="115" t="s">
        <v>12</v>
      </c>
      <c r="C470" s="93">
        <f>C471</f>
        <v>2015.65</v>
      </c>
      <c r="D470" s="93">
        <f>D471</f>
        <v>2189.92</v>
      </c>
      <c r="E470" s="93">
        <f t="shared" si="210"/>
        <v>3000</v>
      </c>
      <c r="F470" s="93">
        <v>3000</v>
      </c>
      <c r="G470" s="93">
        <f t="shared" si="210"/>
        <v>0</v>
      </c>
      <c r="H470" s="93">
        <f t="shared" si="210"/>
        <v>3000</v>
      </c>
    </row>
    <row r="471" spans="1:8" ht="39" x14ac:dyDescent="0.25">
      <c r="A471" s="116">
        <v>42</v>
      </c>
      <c r="B471" s="117" t="s">
        <v>172</v>
      </c>
      <c r="C471" s="96">
        <f t="shared" ref="C471:H471" si="211">C472+C478</f>
        <v>2015.65</v>
      </c>
      <c r="D471" s="96">
        <f t="shared" si="211"/>
        <v>2189.92</v>
      </c>
      <c r="E471" s="96">
        <f t="shared" si="211"/>
        <v>3000</v>
      </c>
      <c r="F471" s="96">
        <v>3000</v>
      </c>
      <c r="G471" s="96">
        <f t="shared" si="211"/>
        <v>0</v>
      </c>
      <c r="H471" s="96">
        <f t="shared" si="211"/>
        <v>3000</v>
      </c>
    </row>
    <row r="472" spans="1:8" hidden="1" x14ac:dyDescent="0.25">
      <c r="A472" s="118">
        <v>422</v>
      </c>
      <c r="B472" s="119" t="s">
        <v>173</v>
      </c>
      <c r="C472" s="99">
        <f t="shared" ref="C472:H472" si="212">SUM(C473:C477)</f>
        <v>701.77</v>
      </c>
      <c r="D472" s="99">
        <f t="shared" si="212"/>
        <v>1791.75</v>
      </c>
      <c r="E472" s="99">
        <f t="shared" si="212"/>
        <v>2600</v>
      </c>
      <c r="F472" s="99">
        <v>2600</v>
      </c>
      <c r="G472" s="99">
        <f t="shared" si="212"/>
        <v>0</v>
      </c>
      <c r="H472" s="99">
        <f t="shared" si="212"/>
        <v>2600</v>
      </c>
    </row>
    <row r="473" spans="1:8" hidden="1" x14ac:dyDescent="0.25">
      <c r="A473" s="100">
        <v>4221</v>
      </c>
      <c r="B473" s="101" t="s">
        <v>174</v>
      </c>
      <c r="C473" s="102">
        <v>701.77</v>
      </c>
      <c r="D473" s="103">
        <v>663.61</v>
      </c>
      <c r="E473" s="103">
        <v>1000</v>
      </c>
      <c r="F473" s="103">
        <v>1000</v>
      </c>
      <c r="G473" s="103">
        <v>0</v>
      </c>
      <c r="H473" s="103">
        <f t="shared" ref="H473:H477" si="213">E473+G473</f>
        <v>1000</v>
      </c>
    </row>
    <row r="474" spans="1:8" hidden="1" x14ac:dyDescent="0.25">
      <c r="A474" s="100">
        <v>4222</v>
      </c>
      <c r="B474" s="101" t="s">
        <v>197</v>
      </c>
      <c r="C474" s="102">
        <v>0</v>
      </c>
      <c r="D474" s="103">
        <v>66.36</v>
      </c>
      <c r="E474" s="103">
        <v>150</v>
      </c>
      <c r="F474" s="103">
        <v>150</v>
      </c>
      <c r="G474" s="103">
        <v>0</v>
      </c>
      <c r="H474" s="103">
        <f t="shared" si="213"/>
        <v>150</v>
      </c>
    </row>
    <row r="475" spans="1:8" ht="26.25" hidden="1" x14ac:dyDescent="0.25">
      <c r="A475" s="100">
        <v>4223</v>
      </c>
      <c r="B475" s="101" t="s">
        <v>198</v>
      </c>
      <c r="C475" s="102">
        <v>0</v>
      </c>
      <c r="D475" s="103">
        <v>132.72</v>
      </c>
      <c r="E475" s="103">
        <v>150</v>
      </c>
      <c r="F475" s="103">
        <v>150</v>
      </c>
      <c r="G475" s="103">
        <v>0</v>
      </c>
      <c r="H475" s="103">
        <f t="shared" si="213"/>
        <v>150</v>
      </c>
    </row>
    <row r="476" spans="1:8" hidden="1" x14ac:dyDescent="0.25">
      <c r="A476" s="100">
        <v>4226</v>
      </c>
      <c r="B476" s="101" t="s">
        <v>199</v>
      </c>
      <c r="C476" s="102">
        <v>0</v>
      </c>
      <c r="D476" s="103">
        <v>265.45</v>
      </c>
      <c r="E476" s="103">
        <v>400</v>
      </c>
      <c r="F476" s="103">
        <v>400</v>
      </c>
      <c r="G476" s="103">
        <v>0</v>
      </c>
      <c r="H476" s="103">
        <f t="shared" si="213"/>
        <v>400</v>
      </c>
    </row>
    <row r="477" spans="1:8" ht="26.25" hidden="1" x14ac:dyDescent="0.25">
      <c r="A477" s="100">
        <v>4227</v>
      </c>
      <c r="B477" s="101" t="s">
        <v>200</v>
      </c>
      <c r="C477" s="102">
        <v>0</v>
      </c>
      <c r="D477" s="103">
        <v>663.61</v>
      </c>
      <c r="E477" s="103">
        <v>900</v>
      </c>
      <c r="F477" s="103">
        <v>900</v>
      </c>
      <c r="G477" s="103">
        <v>0</v>
      </c>
      <c r="H477" s="103">
        <f t="shared" si="213"/>
        <v>900</v>
      </c>
    </row>
    <row r="478" spans="1:8" ht="26.25" hidden="1" x14ac:dyDescent="0.25">
      <c r="A478" s="118">
        <v>424</v>
      </c>
      <c r="B478" s="119" t="s">
        <v>201</v>
      </c>
      <c r="C478" s="99">
        <f t="shared" ref="C478:H478" si="214">C479</f>
        <v>1313.88</v>
      </c>
      <c r="D478" s="99">
        <f t="shared" si="214"/>
        <v>398.17</v>
      </c>
      <c r="E478" s="99">
        <f t="shared" si="214"/>
        <v>400</v>
      </c>
      <c r="F478" s="99">
        <v>400</v>
      </c>
      <c r="G478" s="99">
        <f t="shared" si="214"/>
        <v>0</v>
      </c>
      <c r="H478" s="99">
        <f t="shared" si="214"/>
        <v>400</v>
      </c>
    </row>
    <row r="479" spans="1:8" hidden="1" x14ac:dyDescent="0.25">
      <c r="A479" s="100">
        <v>4241</v>
      </c>
      <c r="B479" s="101" t="s">
        <v>202</v>
      </c>
      <c r="C479" s="102">
        <v>1313.88</v>
      </c>
      <c r="D479" s="103">
        <v>398.17</v>
      </c>
      <c r="E479" s="103">
        <v>400</v>
      </c>
      <c r="F479" s="103">
        <v>400</v>
      </c>
      <c r="G479" s="103">
        <v>0</v>
      </c>
      <c r="H479" s="103">
        <f>E479+G479</f>
        <v>400</v>
      </c>
    </row>
    <row r="480" spans="1:8" x14ac:dyDescent="0.25">
      <c r="A480" s="137" t="s">
        <v>182</v>
      </c>
      <c r="B480" s="138" t="s">
        <v>183</v>
      </c>
      <c r="C480" s="90">
        <f>C481</f>
        <v>0</v>
      </c>
      <c r="D480" s="90">
        <v>1990.84</v>
      </c>
      <c r="E480" s="90">
        <f t="shared" ref="E480:H481" si="215">E481</f>
        <v>1900</v>
      </c>
      <c r="F480" s="90">
        <v>1900</v>
      </c>
      <c r="G480" s="90">
        <f t="shared" si="215"/>
        <v>0</v>
      </c>
      <c r="H480" s="90">
        <f t="shared" si="215"/>
        <v>1900</v>
      </c>
    </row>
    <row r="481" spans="1:8" ht="26.25" x14ac:dyDescent="0.25">
      <c r="A481" s="114">
        <v>4</v>
      </c>
      <c r="B481" s="115" t="s">
        <v>12</v>
      </c>
      <c r="C481" s="93">
        <f>C482</f>
        <v>0</v>
      </c>
      <c r="D481" s="93">
        <f>D482</f>
        <v>1990.84</v>
      </c>
      <c r="E481" s="93">
        <f t="shared" si="215"/>
        <v>1900</v>
      </c>
      <c r="F481" s="93">
        <v>1900</v>
      </c>
      <c r="G481" s="93">
        <f t="shared" si="215"/>
        <v>0</v>
      </c>
      <c r="H481" s="93">
        <f t="shared" si="215"/>
        <v>1900</v>
      </c>
    </row>
    <row r="482" spans="1:8" ht="39" x14ac:dyDescent="0.25">
      <c r="A482" s="116">
        <v>42</v>
      </c>
      <c r="B482" s="117" t="s">
        <v>172</v>
      </c>
      <c r="C482" s="96">
        <f t="shared" ref="C482:H482" si="216">C483+C486</f>
        <v>0</v>
      </c>
      <c r="D482" s="96">
        <f t="shared" si="216"/>
        <v>1990.84</v>
      </c>
      <c r="E482" s="96">
        <f t="shared" si="216"/>
        <v>1900</v>
      </c>
      <c r="F482" s="96">
        <v>1900</v>
      </c>
      <c r="G482" s="96">
        <f t="shared" si="216"/>
        <v>0</v>
      </c>
      <c r="H482" s="96">
        <f t="shared" si="216"/>
        <v>1900</v>
      </c>
    </row>
    <row r="483" spans="1:8" hidden="1" x14ac:dyDescent="0.25">
      <c r="A483" s="118">
        <v>422</v>
      </c>
      <c r="B483" s="119" t="s">
        <v>173</v>
      </c>
      <c r="C483" s="99">
        <f t="shared" ref="C483:H483" si="217">SUM(C484:C485)</f>
        <v>0</v>
      </c>
      <c r="D483" s="99">
        <f t="shared" si="217"/>
        <v>1725.3899999999999</v>
      </c>
      <c r="E483" s="99">
        <f t="shared" si="217"/>
        <v>1650</v>
      </c>
      <c r="F483" s="99">
        <v>1650</v>
      </c>
      <c r="G483" s="99">
        <f t="shared" si="217"/>
        <v>0</v>
      </c>
      <c r="H483" s="99">
        <f t="shared" si="217"/>
        <v>1650</v>
      </c>
    </row>
    <row r="484" spans="1:8" hidden="1" x14ac:dyDescent="0.25">
      <c r="A484" s="100">
        <v>4221</v>
      </c>
      <c r="B484" s="101" t="s">
        <v>174</v>
      </c>
      <c r="C484" s="102">
        <v>0</v>
      </c>
      <c r="D484" s="103">
        <v>663.61</v>
      </c>
      <c r="E484" s="103">
        <v>650</v>
      </c>
      <c r="F484" s="103">
        <v>650</v>
      </c>
      <c r="G484" s="103">
        <v>0</v>
      </c>
      <c r="H484" s="103">
        <f t="shared" ref="H484:H485" si="218">E484+G484</f>
        <v>650</v>
      </c>
    </row>
    <row r="485" spans="1:8" ht="26.25" hidden="1" x14ac:dyDescent="0.25">
      <c r="A485" s="100">
        <v>4227</v>
      </c>
      <c r="B485" s="101" t="s">
        <v>200</v>
      </c>
      <c r="C485" s="102">
        <v>0</v>
      </c>
      <c r="D485" s="103">
        <v>1061.78</v>
      </c>
      <c r="E485" s="103">
        <v>1000</v>
      </c>
      <c r="F485" s="103">
        <v>1000</v>
      </c>
      <c r="G485" s="103">
        <v>0</v>
      </c>
      <c r="H485" s="103">
        <f t="shared" si="218"/>
        <v>1000</v>
      </c>
    </row>
    <row r="486" spans="1:8" ht="26.25" hidden="1" x14ac:dyDescent="0.25">
      <c r="A486" s="118">
        <v>424</v>
      </c>
      <c r="B486" s="119" t="s">
        <v>201</v>
      </c>
      <c r="C486" s="99">
        <f t="shared" ref="C486:H486" si="219">C487</f>
        <v>0</v>
      </c>
      <c r="D486" s="99">
        <f t="shared" si="219"/>
        <v>265.45</v>
      </c>
      <c r="E486" s="99">
        <f t="shared" si="219"/>
        <v>250</v>
      </c>
      <c r="F486" s="99">
        <v>250</v>
      </c>
      <c r="G486" s="99">
        <f t="shared" si="219"/>
        <v>0</v>
      </c>
      <c r="H486" s="99">
        <f t="shared" si="219"/>
        <v>250</v>
      </c>
    </row>
    <row r="487" spans="1:8" hidden="1" x14ac:dyDescent="0.25">
      <c r="A487" s="100">
        <v>4241</v>
      </c>
      <c r="B487" s="101" t="s">
        <v>202</v>
      </c>
      <c r="C487" s="102">
        <v>0</v>
      </c>
      <c r="D487" s="103">
        <v>265.45</v>
      </c>
      <c r="E487" s="103">
        <v>250</v>
      </c>
      <c r="F487" s="103">
        <v>250</v>
      </c>
      <c r="G487" s="103">
        <v>0</v>
      </c>
      <c r="H487" s="103">
        <f>E487+G487</f>
        <v>250</v>
      </c>
    </row>
    <row r="488" spans="1:8" x14ac:dyDescent="0.25">
      <c r="A488" s="137" t="s">
        <v>184</v>
      </c>
      <c r="B488" s="138" t="s">
        <v>185</v>
      </c>
      <c r="C488" s="90">
        <f>C489</f>
        <v>1260.8699999999999</v>
      </c>
      <c r="D488" s="90">
        <v>3318.06</v>
      </c>
      <c r="E488" s="90">
        <f t="shared" ref="E488:H489" si="220">E489</f>
        <v>3400</v>
      </c>
      <c r="F488" s="90">
        <v>3400</v>
      </c>
      <c r="G488" s="90">
        <f t="shared" si="220"/>
        <v>0</v>
      </c>
      <c r="H488" s="90">
        <f t="shared" si="220"/>
        <v>3400</v>
      </c>
    </row>
    <row r="489" spans="1:8" ht="26.25" x14ac:dyDescent="0.25">
      <c r="A489" s="114">
        <v>4</v>
      </c>
      <c r="B489" s="115" t="s">
        <v>12</v>
      </c>
      <c r="C489" s="93">
        <f>C490</f>
        <v>1260.8699999999999</v>
      </c>
      <c r="D489" s="93">
        <f>D490</f>
        <v>3318.06</v>
      </c>
      <c r="E489" s="93">
        <f t="shared" si="220"/>
        <v>3400</v>
      </c>
      <c r="F489" s="93">
        <v>3400</v>
      </c>
      <c r="G489" s="93">
        <f t="shared" si="220"/>
        <v>0</v>
      </c>
      <c r="H489" s="93">
        <f t="shared" si="220"/>
        <v>3400</v>
      </c>
    </row>
    <row r="490" spans="1:8" ht="39" x14ac:dyDescent="0.25">
      <c r="A490" s="116">
        <v>42</v>
      </c>
      <c r="B490" s="117" t="s">
        <v>172</v>
      </c>
      <c r="C490" s="96">
        <f t="shared" ref="C490:H490" si="221">C491+C494</f>
        <v>1260.8699999999999</v>
      </c>
      <c r="D490" s="96">
        <f t="shared" si="221"/>
        <v>3318.06</v>
      </c>
      <c r="E490" s="96">
        <f t="shared" si="221"/>
        <v>3400</v>
      </c>
      <c r="F490" s="96">
        <v>3400</v>
      </c>
      <c r="G490" s="96">
        <f t="shared" si="221"/>
        <v>0</v>
      </c>
      <c r="H490" s="96">
        <f t="shared" si="221"/>
        <v>3400</v>
      </c>
    </row>
    <row r="491" spans="1:8" hidden="1" x14ac:dyDescent="0.25">
      <c r="A491" s="118">
        <v>422</v>
      </c>
      <c r="B491" s="119" t="s">
        <v>173</v>
      </c>
      <c r="C491" s="99">
        <f>SUM(C492:C493)</f>
        <v>0</v>
      </c>
      <c r="D491" s="99">
        <v>1327.22</v>
      </c>
      <c r="E491" s="99">
        <f>SUM(E492:E493)</f>
        <v>1400</v>
      </c>
      <c r="F491" s="99">
        <v>1400</v>
      </c>
      <c r="G491" s="99">
        <f>SUM(G492:G493)</f>
        <v>0</v>
      </c>
      <c r="H491" s="99">
        <f>SUM(H492:H493)</f>
        <v>1400</v>
      </c>
    </row>
    <row r="492" spans="1:8" hidden="1" x14ac:dyDescent="0.25">
      <c r="A492" s="100">
        <v>4221</v>
      </c>
      <c r="B492" s="101" t="s">
        <v>174</v>
      </c>
      <c r="C492" s="102">
        <v>0</v>
      </c>
      <c r="D492" s="103">
        <v>663.61</v>
      </c>
      <c r="E492" s="103">
        <v>700</v>
      </c>
      <c r="F492" s="103">
        <v>700</v>
      </c>
      <c r="G492" s="103">
        <v>0</v>
      </c>
      <c r="H492" s="103">
        <f t="shared" ref="H492:H493" si="222">E492+G492</f>
        <v>700</v>
      </c>
    </row>
    <row r="493" spans="1:8" ht="26.25" hidden="1" x14ac:dyDescent="0.25">
      <c r="A493" s="100">
        <v>4227</v>
      </c>
      <c r="B493" s="101" t="s">
        <v>200</v>
      </c>
      <c r="C493" s="102">
        <v>0</v>
      </c>
      <c r="D493" s="103">
        <v>663.61</v>
      </c>
      <c r="E493" s="103">
        <v>700</v>
      </c>
      <c r="F493" s="103">
        <v>700</v>
      </c>
      <c r="G493" s="103">
        <v>0</v>
      </c>
      <c r="H493" s="103">
        <f t="shared" si="222"/>
        <v>700</v>
      </c>
    </row>
    <row r="494" spans="1:8" ht="26.25" hidden="1" x14ac:dyDescent="0.25">
      <c r="A494" s="118">
        <v>424</v>
      </c>
      <c r="B494" s="119" t="s">
        <v>201</v>
      </c>
      <c r="C494" s="99">
        <f t="shared" ref="C494:H494" si="223">C495</f>
        <v>1260.8699999999999</v>
      </c>
      <c r="D494" s="99">
        <f t="shared" si="223"/>
        <v>1990.84</v>
      </c>
      <c r="E494" s="99">
        <f t="shared" si="223"/>
        <v>2000</v>
      </c>
      <c r="F494" s="99">
        <v>2000</v>
      </c>
      <c r="G494" s="99">
        <f t="shared" si="223"/>
        <v>0</v>
      </c>
      <c r="H494" s="99">
        <f t="shared" si="223"/>
        <v>2000</v>
      </c>
    </row>
    <row r="495" spans="1:8" hidden="1" x14ac:dyDescent="0.25">
      <c r="A495" s="100">
        <v>4241</v>
      </c>
      <c r="B495" s="101" t="s">
        <v>202</v>
      </c>
      <c r="C495" s="102">
        <v>1260.8699999999999</v>
      </c>
      <c r="D495" s="103">
        <v>1990.84</v>
      </c>
      <c r="E495" s="103">
        <v>2000</v>
      </c>
      <c r="F495" s="103">
        <v>2000</v>
      </c>
      <c r="G495" s="103">
        <v>0</v>
      </c>
      <c r="H495" s="103">
        <f>E495+G495</f>
        <v>2000</v>
      </c>
    </row>
    <row r="496" spans="1:8" x14ac:dyDescent="0.25">
      <c r="A496" s="137" t="s">
        <v>186</v>
      </c>
      <c r="B496" s="138" t="s">
        <v>187</v>
      </c>
      <c r="C496" s="90">
        <f t="shared" ref="C496:H498" si="224">C497</f>
        <v>0</v>
      </c>
      <c r="D496" s="90">
        <f t="shared" si="224"/>
        <v>1327.22</v>
      </c>
      <c r="E496" s="90">
        <f t="shared" si="224"/>
        <v>1000</v>
      </c>
      <c r="F496" s="90">
        <v>1000</v>
      </c>
      <c r="G496" s="90">
        <f t="shared" si="224"/>
        <v>0</v>
      </c>
      <c r="H496" s="90">
        <f t="shared" si="224"/>
        <v>1000</v>
      </c>
    </row>
    <row r="497" spans="1:8" ht="26.25" x14ac:dyDescent="0.25">
      <c r="A497" s="114">
        <v>4</v>
      </c>
      <c r="B497" s="115" t="s">
        <v>12</v>
      </c>
      <c r="C497" s="93">
        <f t="shared" si="224"/>
        <v>0</v>
      </c>
      <c r="D497" s="93">
        <f t="shared" si="224"/>
        <v>1327.22</v>
      </c>
      <c r="E497" s="93">
        <f t="shared" si="224"/>
        <v>1000</v>
      </c>
      <c r="F497" s="93">
        <v>1000</v>
      </c>
      <c r="G497" s="93">
        <f t="shared" si="224"/>
        <v>0</v>
      </c>
      <c r="H497" s="93">
        <f t="shared" si="224"/>
        <v>1000</v>
      </c>
    </row>
    <row r="498" spans="1:8" ht="39" x14ac:dyDescent="0.25">
      <c r="A498" s="116">
        <v>42</v>
      </c>
      <c r="B498" s="117" t="s">
        <v>172</v>
      </c>
      <c r="C498" s="96">
        <f t="shared" si="224"/>
        <v>0</v>
      </c>
      <c r="D498" s="96">
        <f t="shared" si="224"/>
        <v>1327.22</v>
      </c>
      <c r="E498" s="96">
        <f t="shared" si="224"/>
        <v>1000</v>
      </c>
      <c r="F498" s="96">
        <v>1000</v>
      </c>
      <c r="G498" s="96">
        <f t="shared" si="224"/>
        <v>0</v>
      </c>
      <c r="H498" s="96">
        <f t="shared" si="224"/>
        <v>1000</v>
      </c>
    </row>
    <row r="499" spans="1:8" hidden="1" x14ac:dyDescent="0.25">
      <c r="A499" s="118">
        <v>422</v>
      </c>
      <c r="B499" s="119" t="s">
        <v>173</v>
      </c>
      <c r="C499" s="99">
        <f t="shared" ref="C499:H499" si="225">SUM(C500:C501)</f>
        <v>0</v>
      </c>
      <c r="D499" s="99">
        <f t="shared" si="225"/>
        <v>1327.22</v>
      </c>
      <c r="E499" s="99">
        <f t="shared" si="225"/>
        <v>1000</v>
      </c>
      <c r="F499" s="99">
        <v>1000</v>
      </c>
      <c r="G499" s="99">
        <f t="shared" si="225"/>
        <v>0</v>
      </c>
      <c r="H499" s="99">
        <f t="shared" si="225"/>
        <v>1000</v>
      </c>
    </row>
    <row r="500" spans="1:8" hidden="1" x14ac:dyDescent="0.25">
      <c r="A500" s="100">
        <v>4221</v>
      </c>
      <c r="B500" s="101" t="s">
        <v>174</v>
      </c>
      <c r="C500" s="102">
        <v>0</v>
      </c>
      <c r="D500" s="103">
        <v>663.61</v>
      </c>
      <c r="E500" s="103">
        <v>500</v>
      </c>
      <c r="F500" s="103">
        <v>500</v>
      </c>
      <c r="G500" s="103">
        <v>0</v>
      </c>
      <c r="H500" s="103">
        <f t="shared" ref="H500:H501" si="226">E500+G500</f>
        <v>500</v>
      </c>
    </row>
    <row r="501" spans="1:8" hidden="1" x14ac:dyDescent="0.25">
      <c r="A501" s="100">
        <v>4226</v>
      </c>
      <c r="B501" s="101" t="s">
        <v>199</v>
      </c>
      <c r="C501" s="102">
        <v>0</v>
      </c>
      <c r="D501" s="103">
        <v>663.61</v>
      </c>
      <c r="E501" s="103">
        <v>500</v>
      </c>
      <c r="F501" s="103">
        <v>500</v>
      </c>
      <c r="G501" s="103">
        <v>0</v>
      </c>
      <c r="H501" s="103">
        <f t="shared" si="226"/>
        <v>500</v>
      </c>
    </row>
    <row r="502" spans="1:8" ht="39" x14ac:dyDescent="0.25">
      <c r="A502" s="148" t="s">
        <v>203</v>
      </c>
      <c r="B502" s="113" t="s">
        <v>204</v>
      </c>
      <c r="C502" s="90">
        <f t="shared" ref="C502:H505" si="227">C503</f>
        <v>0</v>
      </c>
      <c r="D502" s="90">
        <f t="shared" si="227"/>
        <v>398.17</v>
      </c>
      <c r="E502" s="90">
        <f t="shared" si="227"/>
        <v>500</v>
      </c>
      <c r="F502" s="90">
        <v>500</v>
      </c>
      <c r="G502" s="90">
        <f t="shared" si="227"/>
        <v>0</v>
      </c>
      <c r="H502" s="90">
        <f t="shared" si="227"/>
        <v>500</v>
      </c>
    </row>
    <row r="503" spans="1:8" ht="26.25" x14ac:dyDescent="0.25">
      <c r="A503" s="114">
        <v>4</v>
      </c>
      <c r="B503" s="115" t="s">
        <v>12</v>
      </c>
      <c r="C503" s="93">
        <f t="shared" si="227"/>
        <v>0</v>
      </c>
      <c r="D503" s="93">
        <f t="shared" si="227"/>
        <v>398.17</v>
      </c>
      <c r="E503" s="93">
        <f t="shared" si="227"/>
        <v>500</v>
      </c>
      <c r="F503" s="93">
        <v>500</v>
      </c>
      <c r="G503" s="93">
        <f t="shared" si="227"/>
        <v>0</v>
      </c>
      <c r="H503" s="93">
        <f t="shared" si="227"/>
        <v>500</v>
      </c>
    </row>
    <row r="504" spans="1:8" ht="39" x14ac:dyDescent="0.25">
      <c r="A504" s="116">
        <v>42</v>
      </c>
      <c r="B504" s="117" t="s">
        <v>172</v>
      </c>
      <c r="C504" s="96">
        <f t="shared" si="227"/>
        <v>0</v>
      </c>
      <c r="D504" s="96">
        <f t="shared" si="227"/>
        <v>398.17</v>
      </c>
      <c r="E504" s="96">
        <f t="shared" si="227"/>
        <v>500</v>
      </c>
      <c r="F504" s="96">
        <v>500</v>
      </c>
      <c r="G504" s="96">
        <f t="shared" si="227"/>
        <v>0</v>
      </c>
      <c r="H504" s="96">
        <f t="shared" si="227"/>
        <v>500</v>
      </c>
    </row>
    <row r="505" spans="1:8" hidden="1" x14ac:dyDescent="0.25">
      <c r="A505" s="118">
        <v>422</v>
      </c>
      <c r="B505" s="119" t="s">
        <v>173</v>
      </c>
      <c r="C505" s="99">
        <f t="shared" si="227"/>
        <v>0</v>
      </c>
      <c r="D505" s="99">
        <f t="shared" si="227"/>
        <v>398.17</v>
      </c>
      <c r="E505" s="99">
        <f t="shared" si="227"/>
        <v>500</v>
      </c>
      <c r="F505" s="99">
        <v>500</v>
      </c>
      <c r="G505" s="99">
        <f t="shared" si="227"/>
        <v>0</v>
      </c>
      <c r="H505" s="99">
        <f t="shared" si="227"/>
        <v>500</v>
      </c>
    </row>
    <row r="506" spans="1:8" hidden="1" x14ac:dyDescent="0.25">
      <c r="A506" s="100">
        <v>4221</v>
      </c>
      <c r="B506" s="101" t="s">
        <v>174</v>
      </c>
      <c r="C506" s="102">
        <v>0</v>
      </c>
      <c r="D506" s="103">
        <v>398.17</v>
      </c>
      <c r="E506" s="103">
        <v>500</v>
      </c>
      <c r="F506" s="103">
        <v>500</v>
      </c>
      <c r="G506" s="103">
        <v>0</v>
      </c>
      <c r="H506" s="103">
        <f>E506+G506</f>
        <v>500</v>
      </c>
    </row>
    <row r="507" spans="1:8" x14ac:dyDescent="0.25">
      <c r="A507" s="121" t="s">
        <v>238</v>
      </c>
      <c r="B507" s="111" t="s">
        <v>239</v>
      </c>
      <c r="C507" s="87">
        <f t="shared" ref="C507:H511" si="228">C508</f>
        <v>0</v>
      </c>
      <c r="D507" s="87">
        <f t="shared" si="228"/>
        <v>0</v>
      </c>
      <c r="E507" s="87">
        <f t="shared" si="228"/>
        <v>100000</v>
      </c>
      <c r="F507" s="87">
        <v>100000</v>
      </c>
      <c r="G507" s="87">
        <f t="shared" si="228"/>
        <v>0</v>
      </c>
      <c r="H507" s="87">
        <f t="shared" si="228"/>
        <v>100000</v>
      </c>
    </row>
    <row r="508" spans="1:8" x14ac:dyDescent="0.25">
      <c r="A508" s="137" t="s">
        <v>184</v>
      </c>
      <c r="B508" s="138" t="s">
        <v>185</v>
      </c>
      <c r="C508" s="90">
        <f t="shared" si="228"/>
        <v>0</v>
      </c>
      <c r="D508" s="90">
        <f t="shared" si="228"/>
        <v>0</v>
      </c>
      <c r="E508" s="90">
        <f t="shared" si="228"/>
        <v>100000</v>
      </c>
      <c r="F508" s="90">
        <v>100000</v>
      </c>
      <c r="G508" s="90">
        <f t="shared" si="228"/>
        <v>0</v>
      </c>
      <c r="H508" s="90">
        <f t="shared" si="228"/>
        <v>100000</v>
      </c>
    </row>
    <row r="509" spans="1:8" ht="26.25" x14ac:dyDescent="0.25">
      <c r="A509" s="114">
        <v>4</v>
      </c>
      <c r="B509" s="115" t="s">
        <v>12</v>
      </c>
      <c r="C509" s="93">
        <f t="shared" si="228"/>
        <v>0</v>
      </c>
      <c r="D509" s="93">
        <f t="shared" si="228"/>
        <v>0</v>
      </c>
      <c r="E509" s="93">
        <f t="shared" si="228"/>
        <v>100000</v>
      </c>
      <c r="F509" s="93">
        <v>100000</v>
      </c>
      <c r="G509" s="93">
        <f t="shared" si="228"/>
        <v>0</v>
      </c>
      <c r="H509" s="93">
        <f t="shared" si="228"/>
        <v>100000</v>
      </c>
    </row>
    <row r="510" spans="1:8" ht="26.25" x14ac:dyDescent="0.25">
      <c r="A510" s="116">
        <v>45</v>
      </c>
      <c r="B510" s="117" t="s">
        <v>77</v>
      </c>
      <c r="C510" s="96">
        <f t="shared" si="228"/>
        <v>0</v>
      </c>
      <c r="D510" s="96">
        <f t="shared" si="228"/>
        <v>0</v>
      </c>
      <c r="E510" s="96">
        <f t="shared" si="228"/>
        <v>100000</v>
      </c>
      <c r="F510" s="96">
        <v>100000</v>
      </c>
      <c r="G510" s="96">
        <f t="shared" si="228"/>
        <v>0</v>
      </c>
      <c r="H510" s="96">
        <f t="shared" si="228"/>
        <v>100000</v>
      </c>
    </row>
    <row r="511" spans="1:8" ht="26.25" hidden="1" x14ac:dyDescent="0.25">
      <c r="A511" s="118">
        <v>451</v>
      </c>
      <c r="B511" s="119" t="s">
        <v>112</v>
      </c>
      <c r="C511" s="99">
        <f t="shared" si="228"/>
        <v>0</v>
      </c>
      <c r="D511" s="99">
        <f t="shared" si="228"/>
        <v>0</v>
      </c>
      <c r="E511" s="99">
        <f t="shared" si="228"/>
        <v>100000</v>
      </c>
      <c r="F511" s="99">
        <v>100000</v>
      </c>
      <c r="G511" s="99">
        <f t="shared" si="228"/>
        <v>0</v>
      </c>
      <c r="H511" s="99">
        <f t="shared" si="228"/>
        <v>100000</v>
      </c>
    </row>
    <row r="512" spans="1:8" ht="26.25" hidden="1" x14ac:dyDescent="0.25">
      <c r="A512" s="100">
        <v>4511</v>
      </c>
      <c r="B512" s="101" t="s">
        <v>112</v>
      </c>
      <c r="C512" s="102">
        <v>0</v>
      </c>
      <c r="D512" s="102">
        <v>0</v>
      </c>
      <c r="E512" s="102">
        <v>100000</v>
      </c>
      <c r="F512" s="102">
        <v>100000</v>
      </c>
      <c r="G512" s="102">
        <v>0</v>
      </c>
      <c r="H512" s="103">
        <f>E512+G512</f>
        <v>100000</v>
      </c>
    </row>
    <row r="513" spans="1:8" x14ac:dyDescent="0.25">
      <c r="A513" s="132" t="s">
        <v>240</v>
      </c>
      <c r="B513" s="111" t="s">
        <v>205</v>
      </c>
      <c r="C513" s="87">
        <f t="shared" ref="C513:H517" si="229">C514</f>
        <v>15071.06</v>
      </c>
      <c r="D513" s="87">
        <f t="shared" si="229"/>
        <v>14599.51</v>
      </c>
      <c r="E513" s="87">
        <f t="shared" si="229"/>
        <v>13000</v>
      </c>
      <c r="F513" s="87">
        <v>13000</v>
      </c>
      <c r="G513" s="87">
        <f t="shared" si="229"/>
        <v>0</v>
      </c>
      <c r="H513" s="87">
        <f t="shared" si="229"/>
        <v>13000</v>
      </c>
    </row>
    <row r="514" spans="1:8" x14ac:dyDescent="0.25">
      <c r="A514" s="137" t="s">
        <v>184</v>
      </c>
      <c r="B514" s="138" t="s">
        <v>185</v>
      </c>
      <c r="C514" s="90">
        <f t="shared" si="229"/>
        <v>15071.06</v>
      </c>
      <c r="D514" s="90">
        <f t="shared" si="229"/>
        <v>14599.51</v>
      </c>
      <c r="E514" s="90">
        <f t="shared" si="229"/>
        <v>13000</v>
      </c>
      <c r="F514" s="90">
        <v>13000</v>
      </c>
      <c r="G514" s="90">
        <f t="shared" si="229"/>
        <v>0</v>
      </c>
      <c r="H514" s="90">
        <f t="shared" si="229"/>
        <v>13000</v>
      </c>
    </row>
    <row r="515" spans="1:8" x14ac:dyDescent="0.25">
      <c r="A515" s="114">
        <v>3</v>
      </c>
      <c r="B515" s="115" t="s">
        <v>103</v>
      </c>
      <c r="C515" s="93">
        <f t="shared" si="229"/>
        <v>15071.06</v>
      </c>
      <c r="D515" s="93">
        <f t="shared" si="229"/>
        <v>14599.51</v>
      </c>
      <c r="E515" s="93">
        <f t="shared" si="229"/>
        <v>13000</v>
      </c>
      <c r="F515" s="93">
        <v>13000</v>
      </c>
      <c r="G515" s="93">
        <f t="shared" si="229"/>
        <v>0</v>
      </c>
      <c r="H515" s="93">
        <f t="shared" si="229"/>
        <v>13000</v>
      </c>
    </row>
    <row r="516" spans="1:8" x14ac:dyDescent="0.25">
      <c r="A516" s="116">
        <v>32</v>
      </c>
      <c r="B516" s="117" t="s">
        <v>21</v>
      </c>
      <c r="C516" s="96">
        <f t="shared" si="229"/>
        <v>15071.06</v>
      </c>
      <c r="D516" s="96">
        <f t="shared" si="229"/>
        <v>14599.51</v>
      </c>
      <c r="E516" s="96">
        <f t="shared" si="229"/>
        <v>13000</v>
      </c>
      <c r="F516" s="96">
        <v>13000</v>
      </c>
      <c r="G516" s="96">
        <f t="shared" si="229"/>
        <v>0</v>
      </c>
      <c r="H516" s="96">
        <f t="shared" si="229"/>
        <v>13000</v>
      </c>
    </row>
    <row r="517" spans="1:8" ht="26.25" hidden="1" x14ac:dyDescent="0.25">
      <c r="A517" s="118">
        <v>329</v>
      </c>
      <c r="B517" s="119" t="s">
        <v>137</v>
      </c>
      <c r="C517" s="99">
        <f t="shared" si="229"/>
        <v>15071.06</v>
      </c>
      <c r="D517" s="99">
        <f t="shared" si="229"/>
        <v>14599.51</v>
      </c>
      <c r="E517" s="99">
        <f t="shared" si="229"/>
        <v>13000</v>
      </c>
      <c r="F517" s="99">
        <v>13000</v>
      </c>
      <c r="G517" s="99">
        <f t="shared" si="229"/>
        <v>0</v>
      </c>
      <c r="H517" s="99">
        <f t="shared" si="229"/>
        <v>13000</v>
      </c>
    </row>
    <row r="518" spans="1:8" ht="26.25" hidden="1" x14ac:dyDescent="0.25">
      <c r="A518" s="100">
        <v>3299</v>
      </c>
      <c r="B518" s="101" t="s">
        <v>137</v>
      </c>
      <c r="C518" s="102">
        <v>15071.06</v>
      </c>
      <c r="D518" s="103">
        <v>14599.51</v>
      </c>
      <c r="E518" s="103">
        <v>13000</v>
      </c>
      <c r="F518" s="103">
        <v>13000</v>
      </c>
      <c r="G518" s="103">
        <v>0</v>
      </c>
      <c r="H518" s="103">
        <f>E518+G518</f>
        <v>13000</v>
      </c>
    </row>
    <row r="519" spans="1:8" ht="26.25" x14ac:dyDescent="0.25">
      <c r="A519" s="132" t="s">
        <v>241</v>
      </c>
      <c r="B519" s="111" t="s">
        <v>206</v>
      </c>
      <c r="C519" s="87">
        <f t="shared" ref="C519:H519" si="230">C520+C529+C538</f>
        <v>96216.62</v>
      </c>
      <c r="D519" s="87">
        <f t="shared" si="230"/>
        <v>100338.44</v>
      </c>
      <c r="E519" s="87">
        <f t="shared" si="230"/>
        <v>107550</v>
      </c>
      <c r="F519" s="87">
        <v>107550</v>
      </c>
      <c r="G519" s="87">
        <f t="shared" si="230"/>
        <v>0</v>
      </c>
      <c r="H519" s="87">
        <f t="shared" si="230"/>
        <v>107550</v>
      </c>
    </row>
    <row r="520" spans="1:8" x14ac:dyDescent="0.25">
      <c r="A520" s="148" t="s">
        <v>180</v>
      </c>
      <c r="B520" s="113" t="s">
        <v>181</v>
      </c>
      <c r="C520" s="90">
        <f t="shared" ref="C520:H520" si="231">C521+C525</f>
        <v>0</v>
      </c>
      <c r="D520" s="90">
        <f t="shared" si="231"/>
        <v>398.16999999999996</v>
      </c>
      <c r="E520" s="90">
        <f t="shared" si="231"/>
        <v>0</v>
      </c>
      <c r="F520" s="90">
        <v>0</v>
      </c>
      <c r="G520" s="90">
        <f t="shared" si="231"/>
        <v>0</v>
      </c>
      <c r="H520" s="90">
        <f t="shared" si="231"/>
        <v>0</v>
      </c>
    </row>
    <row r="521" spans="1:8" x14ac:dyDescent="0.25">
      <c r="A521" s="91">
        <v>3</v>
      </c>
      <c r="B521" s="92" t="s">
        <v>103</v>
      </c>
      <c r="C521" s="93">
        <f t="shared" ref="C521:H523" si="232">C522</f>
        <v>0</v>
      </c>
      <c r="D521" s="93">
        <f t="shared" si="232"/>
        <v>265.45</v>
      </c>
      <c r="E521" s="93">
        <f t="shared" si="232"/>
        <v>0</v>
      </c>
      <c r="F521" s="93">
        <v>0</v>
      </c>
      <c r="G521" s="93">
        <f t="shared" si="232"/>
        <v>0</v>
      </c>
      <c r="H521" s="93">
        <f t="shared" si="232"/>
        <v>0</v>
      </c>
    </row>
    <row r="522" spans="1:8" ht="39" x14ac:dyDescent="0.25">
      <c r="A522" s="116">
        <v>37</v>
      </c>
      <c r="B522" s="117" t="s">
        <v>76</v>
      </c>
      <c r="C522" s="96">
        <f t="shared" si="232"/>
        <v>0</v>
      </c>
      <c r="D522" s="96">
        <f t="shared" si="232"/>
        <v>265.45</v>
      </c>
      <c r="E522" s="96">
        <f t="shared" si="232"/>
        <v>0</v>
      </c>
      <c r="F522" s="96">
        <v>0</v>
      </c>
      <c r="G522" s="96">
        <f t="shared" si="232"/>
        <v>0</v>
      </c>
      <c r="H522" s="96">
        <f t="shared" si="232"/>
        <v>0</v>
      </c>
    </row>
    <row r="523" spans="1:8" ht="26.25" hidden="1" x14ac:dyDescent="0.25">
      <c r="A523" s="118">
        <v>372</v>
      </c>
      <c r="B523" s="119" t="s">
        <v>207</v>
      </c>
      <c r="C523" s="99">
        <f t="shared" si="232"/>
        <v>0</v>
      </c>
      <c r="D523" s="99">
        <f t="shared" si="232"/>
        <v>265.45</v>
      </c>
      <c r="E523" s="99">
        <f t="shared" si="232"/>
        <v>0</v>
      </c>
      <c r="F523" s="99">
        <v>0</v>
      </c>
      <c r="G523" s="99">
        <f t="shared" si="232"/>
        <v>0</v>
      </c>
      <c r="H523" s="99">
        <f t="shared" si="232"/>
        <v>0</v>
      </c>
    </row>
    <row r="524" spans="1:8" ht="26.25" hidden="1" x14ac:dyDescent="0.25">
      <c r="A524" s="100">
        <v>3722</v>
      </c>
      <c r="B524" s="101" t="s">
        <v>208</v>
      </c>
      <c r="C524" s="102">
        <v>0</v>
      </c>
      <c r="D524" s="103">
        <v>265.45</v>
      </c>
      <c r="E524" s="103">
        <v>0</v>
      </c>
      <c r="F524" s="103">
        <v>0</v>
      </c>
      <c r="G524" s="103">
        <v>0</v>
      </c>
      <c r="H524" s="103">
        <f>E524+G524</f>
        <v>0</v>
      </c>
    </row>
    <row r="525" spans="1:8" ht="26.25" x14ac:dyDescent="0.25">
      <c r="A525" s="114">
        <v>4</v>
      </c>
      <c r="B525" s="115" t="s">
        <v>12</v>
      </c>
      <c r="C525" s="93">
        <f t="shared" ref="C525:H527" si="233">C526</f>
        <v>0</v>
      </c>
      <c r="D525" s="93">
        <f t="shared" si="233"/>
        <v>132.72</v>
      </c>
      <c r="E525" s="93">
        <f t="shared" si="233"/>
        <v>0</v>
      </c>
      <c r="F525" s="93">
        <v>0</v>
      </c>
      <c r="G525" s="93">
        <f t="shared" si="233"/>
        <v>0</v>
      </c>
      <c r="H525" s="93">
        <f t="shared" si="233"/>
        <v>0</v>
      </c>
    </row>
    <row r="526" spans="1:8" ht="39" x14ac:dyDescent="0.25">
      <c r="A526" s="116">
        <v>42</v>
      </c>
      <c r="B526" s="117" t="s">
        <v>172</v>
      </c>
      <c r="C526" s="96">
        <f t="shared" si="233"/>
        <v>0</v>
      </c>
      <c r="D526" s="96">
        <f t="shared" si="233"/>
        <v>132.72</v>
      </c>
      <c r="E526" s="96">
        <f t="shared" si="233"/>
        <v>0</v>
      </c>
      <c r="F526" s="96">
        <v>0</v>
      </c>
      <c r="G526" s="96">
        <f t="shared" si="233"/>
        <v>0</v>
      </c>
      <c r="H526" s="96">
        <f t="shared" si="233"/>
        <v>0</v>
      </c>
    </row>
    <row r="527" spans="1:8" ht="26.25" hidden="1" x14ac:dyDescent="0.25">
      <c r="A527" s="118">
        <v>424</v>
      </c>
      <c r="B527" s="119" t="s">
        <v>201</v>
      </c>
      <c r="C527" s="99">
        <f t="shared" si="233"/>
        <v>0</v>
      </c>
      <c r="D527" s="99">
        <f t="shared" si="233"/>
        <v>132.72</v>
      </c>
      <c r="E527" s="99">
        <f t="shared" si="233"/>
        <v>0</v>
      </c>
      <c r="F527" s="99">
        <v>0</v>
      </c>
      <c r="G527" s="99">
        <f t="shared" si="233"/>
        <v>0</v>
      </c>
      <c r="H527" s="99">
        <f t="shared" si="233"/>
        <v>0</v>
      </c>
    </row>
    <row r="528" spans="1:8" hidden="1" x14ac:dyDescent="0.25">
      <c r="A528" s="100">
        <v>4241</v>
      </c>
      <c r="B528" s="101" t="s">
        <v>209</v>
      </c>
      <c r="C528" s="102">
        <v>0</v>
      </c>
      <c r="D528" s="103">
        <v>132.72</v>
      </c>
      <c r="E528" s="103">
        <v>0</v>
      </c>
      <c r="F528" s="103">
        <v>0</v>
      </c>
      <c r="G528" s="103">
        <v>0</v>
      </c>
      <c r="H528" s="103">
        <f>E528+G528</f>
        <v>0</v>
      </c>
    </row>
    <row r="529" spans="1:8" x14ac:dyDescent="0.25">
      <c r="A529" s="148" t="s">
        <v>182</v>
      </c>
      <c r="B529" s="113" t="s">
        <v>183</v>
      </c>
      <c r="C529" s="90">
        <f t="shared" ref="C529:H529" si="234">C530+C534</f>
        <v>0</v>
      </c>
      <c r="D529" s="90">
        <f t="shared" si="234"/>
        <v>398.16999999999996</v>
      </c>
      <c r="E529" s="90">
        <f t="shared" si="234"/>
        <v>50</v>
      </c>
      <c r="F529" s="90">
        <v>50</v>
      </c>
      <c r="G529" s="90">
        <f t="shared" si="234"/>
        <v>0</v>
      </c>
      <c r="H529" s="90">
        <f t="shared" si="234"/>
        <v>50</v>
      </c>
    </row>
    <row r="530" spans="1:8" x14ac:dyDescent="0.25">
      <c r="A530" s="91">
        <v>3</v>
      </c>
      <c r="B530" s="92" t="s">
        <v>103</v>
      </c>
      <c r="C530" s="93">
        <f t="shared" ref="C530:H532" si="235">C531</f>
        <v>0</v>
      </c>
      <c r="D530" s="93">
        <f t="shared" si="235"/>
        <v>265.45</v>
      </c>
      <c r="E530" s="93">
        <f t="shared" si="235"/>
        <v>50</v>
      </c>
      <c r="F530" s="93">
        <v>50</v>
      </c>
      <c r="G530" s="93">
        <f t="shared" si="235"/>
        <v>0</v>
      </c>
      <c r="H530" s="93">
        <f t="shared" si="235"/>
        <v>50</v>
      </c>
    </row>
    <row r="531" spans="1:8" ht="39" x14ac:dyDescent="0.25">
      <c r="A531" s="116">
        <v>37</v>
      </c>
      <c r="B531" s="117" t="s">
        <v>76</v>
      </c>
      <c r="C531" s="96">
        <f t="shared" si="235"/>
        <v>0</v>
      </c>
      <c r="D531" s="96">
        <f t="shared" si="235"/>
        <v>265.45</v>
      </c>
      <c r="E531" s="96">
        <f t="shared" si="235"/>
        <v>50</v>
      </c>
      <c r="F531" s="96">
        <v>50</v>
      </c>
      <c r="G531" s="96">
        <f t="shared" si="235"/>
        <v>0</v>
      </c>
      <c r="H531" s="96">
        <f t="shared" si="235"/>
        <v>50</v>
      </c>
    </row>
    <row r="532" spans="1:8" ht="26.25" hidden="1" x14ac:dyDescent="0.25">
      <c r="A532" s="118">
        <v>372</v>
      </c>
      <c r="B532" s="119" t="s">
        <v>207</v>
      </c>
      <c r="C532" s="99">
        <f t="shared" si="235"/>
        <v>0</v>
      </c>
      <c r="D532" s="99">
        <f t="shared" si="235"/>
        <v>265.45</v>
      </c>
      <c r="E532" s="99">
        <f t="shared" si="235"/>
        <v>50</v>
      </c>
      <c r="F532" s="99">
        <v>50</v>
      </c>
      <c r="G532" s="99">
        <f t="shared" si="235"/>
        <v>0</v>
      </c>
      <c r="H532" s="99">
        <f t="shared" si="235"/>
        <v>50</v>
      </c>
    </row>
    <row r="533" spans="1:8" ht="26.25" hidden="1" x14ac:dyDescent="0.25">
      <c r="A533" s="100">
        <v>3722</v>
      </c>
      <c r="B533" s="101" t="s">
        <v>208</v>
      </c>
      <c r="C533" s="102">
        <v>0</v>
      </c>
      <c r="D533" s="103">
        <v>265.45</v>
      </c>
      <c r="E533" s="103">
        <v>50</v>
      </c>
      <c r="F533" s="103">
        <v>50</v>
      </c>
      <c r="G533" s="103">
        <v>0</v>
      </c>
      <c r="H533" s="103">
        <f>E533+G533</f>
        <v>50</v>
      </c>
    </row>
    <row r="534" spans="1:8" ht="26.25" x14ac:dyDescent="0.25">
      <c r="A534" s="114">
        <v>4</v>
      </c>
      <c r="B534" s="115" t="s">
        <v>12</v>
      </c>
      <c r="C534" s="93">
        <f t="shared" ref="C534:H536" si="236">C535</f>
        <v>0</v>
      </c>
      <c r="D534" s="93">
        <f t="shared" si="236"/>
        <v>132.72</v>
      </c>
      <c r="E534" s="93">
        <f t="shared" si="236"/>
        <v>0</v>
      </c>
      <c r="F534" s="93">
        <v>0</v>
      </c>
      <c r="G534" s="93">
        <f t="shared" si="236"/>
        <v>0</v>
      </c>
      <c r="H534" s="93">
        <f t="shared" si="236"/>
        <v>0</v>
      </c>
    </row>
    <row r="535" spans="1:8" ht="39" x14ac:dyDescent="0.25">
      <c r="A535" s="116">
        <v>42</v>
      </c>
      <c r="B535" s="117" t="s">
        <v>172</v>
      </c>
      <c r="C535" s="96">
        <f t="shared" si="236"/>
        <v>0</v>
      </c>
      <c r="D535" s="96">
        <f t="shared" si="236"/>
        <v>132.72</v>
      </c>
      <c r="E535" s="96">
        <f t="shared" si="236"/>
        <v>0</v>
      </c>
      <c r="F535" s="96">
        <v>0</v>
      </c>
      <c r="G535" s="96">
        <f t="shared" si="236"/>
        <v>0</v>
      </c>
      <c r="H535" s="96">
        <f t="shared" si="236"/>
        <v>0</v>
      </c>
    </row>
    <row r="536" spans="1:8" ht="26.25" hidden="1" x14ac:dyDescent="0.25">
      <c r="A536" s="118">
        <v>424</v>
      </c>
      <c r="B536" s="119" t="s">
        <v>201</v>
      </c>
      <c r="C536" s="99">
        <f t="shared" si="236"/>
        <v>0</v>
      </c>
      <c r="D536" s="99">
        <f t="shared" si="236"/>
        <v>132.72</v>
      </c>
      <c r="E536" s="99">
        <f t="shared" si="236"/>
        <v>0</v>
      </c>
      <c r="F536" s="99">
        <v>0</v>
      </c>
      <c r="G536" s="99">
        <f t="shared" si="236"/>
        <v>0</v>
      </c>
      <c r="H536" s="99">
        <f t="shared" si="236"/>
        <v>0</v>
      </c>
    </row>
    <row r="537" spans="1:8" hidden="1" x14ac:dyDescent="0.25">
      <c r="A537" s="100">
        <v>4241</v>
      </c>
      <c r="B537" s="101" t="s">
        <v>209</v>
      </c>
      <c r="C537" s="102">
        <v>0</v>
      </c>
      <c r="D537" s="103">
        <v>132.72</v>
      </c>
      <c r="E537" s="103">
        <v>0</v>
      </c>
      <c r="F537" s="103">
        <v>0</v>
      </c>
      <c r="G537" s="103">
        <v>0</v>
      </c>
      <c r="H537" s="103">
        <f>E537+G537</f>
        <v>0</v>
      </c>
    </row>
    <row r="538" spans="1:8" x14ac:dyDescent="0.25">
      <c r="A538" s="148" t="s">
        <v>184</v>
      </c>
      <c r="B538" s="113" t="s">
        <v>185</v>
      </c>
      <c r="C538" s="90">
        <f t="shared" ref="C538:H538" si="237">C539+C543</f>
        <v>96216.62</v>
      </c>
      <c r="D538" s="90">
        <f t="shared" si="237"/>
        <v>99542.1</v>
      </c>
      <c r="E538" s="90">
        <f t="shared" si="237"/>
        <v>107500</v>
      </c>
      <c r="F538" s="90">
        <v>107500</v>
      </c>
      <c r="G538" s="90">
        <f t="shared" si="237"/>
        <v>0</v>
      </c>
      <c r="H538" s="90">
        <f t="shared" si="237"/>
        <v>107500</v>
      </c>
    </row>
    <row r="539" spans="1:8" x14ac:dyDescent="0.25">
      <c r="A539" s="91">
        <v>3</v>
      </c>
      <c r="B539" s="92" t="s">
        <v>103</v>
      </c>
      <c r="C539" s="93">
        <f t="shared" ref="C539:C541" si="238">C540</f>
        <v>90068.09</v>
      </c>
      <c r="D539" s="93">
        <v>53089.120000000003</v>
      </c>
      <c r="E539" s="93">
        <f t="shared" ref="E539:H541" si="239">E540</f>
        <v>102000</v>
      </c>
      <c r="F539" s="93">
        <v>102000</v>
      </c>
      <c r="G539" s="93">
        <f t="shared" si="239"/>
        <v>0</v>
      </c>
      <c r="H539" s="93">
        <f t="shared" si="239"/>
        <v>102000</v>
      </c>
    </row>
    <row r="540" spans="1:8" ht="39" x14ac:dyDescent="0.25">
      <c r="A540" s="116">
        <v>37</v>
      </c>
      <c r="B540" s="117" t="s">
        <v>76</v>
      </c>
      <c r="C540" s="96">
        <f t="shared" si="238"/>
        <v>90068.09</v>
      </c>
      <c r="D540" s="96">
        <f>D541</f>
        <v>53089.120000000003</v>
      </c>
      <c r="E540" s="96">
        <f t="shared" si="239"/>
        <v>102000</v>
      </c>
      <c r="F540" s="96">
        <v>102000</v>
      </c>
      <c r="G540" s="96">
        <f t="shared" si="239"/>
        <v>0</v>
      </c>
      <c r="H540" s="96">
        <f t="shared" si="239"/>
        <v>102000</v>
      </c>
    </row>
    <row r="541" spans="1:8" ht="26.25" hidden="1" x14ac:dyDescent="0.25">
      <c r="A541" s="118">
        <v>372</v>
      </c>
      <c r="B541" s="119" t="s">
        <v>207</v>
      </c>
      <c r="C541" s="99">
        <f t="shared" si="238"/>
        <v>90068.09</v>
      </c>
      <c r="D541" s="99">
        <f>D542</f>
        <v>53089.120000000003</v>
      </c>
      <c r="E541" s="99">
        <f t="shared" si="239"/>
        <v>102000</v>
      </c>
      <c r="F541" s="99">
        <v>102000</v>
      </c>
      <c r="G541" s="99">
        <f t="shared" si="239"/>
        <v>0</v>
      </c>
      <c r="H541" s="99">
        <f t="shared" si="239"/>
        <v>102000</v>
      </c>
    </row>
    <row r="542" spans="1:8" ht="26.25" hidden="1" x14ac:dyDescent="0.25">
      <c r="A542" s="100">
        <v>3722</v>
      </c>
      <c r="B542" s="101" t="s">
        <v>208</v>
      </c>
      <c r="C542" s="102">
        <v>90068.09</v>
      </c>
      <c r="D542" s="103">
        <v>53089.120000000003</v>
      </c>
      <c r="E542" s="103">
        <v>102000</v>
      </c>
      <c r="F542" s="103">
        <v>102000</v>
      </c>
      <c r="G542" s="103">
        <v>0</v>
      </c>
      <c r="H542" s="103">
        <f>E542+G542</f>
        <v>102000</v>
      </c>
    </row>
    <row r="543" spans="1:8" ht="26.25" x14ac:dyDescent="0.25">
      <c r="A543" s="114">
        <v>4</v>
      </c>
      <c r="B543" s="115" t="s">
        <v>12</v>
      </c>
      <c r="C543" s="93">
        <f t="shared" ref="C543:H545" si="240">C544</f>
        <v>6148.53</v>
      </c>
      <c r="D543" s="93">
        <f t="shared" si="240"/>
        <v>46452.98</v>
      </c>
      <c r="E543" s="93">
        <f t="shared" si="240"/>
        <v>5500</v>
      </c>
      <c r="F543" s="93">
        <v>5500</v>
      </c>
      <c r="G543" s="93">
        <f t="shared" si="240"/>
        <v>0</v>
      </c>
      <c r="H543" s="93">
        <f t="shared" si="240"/>
        <v>5500</v>
      </c>
    </row>
    <row r="544" spans="1:8" ht="39" x14ac:dyDescent="0.25">
      <c r="A544" s="116">
        <v>42</v>
      </c>
      <c r="B544" s="117" t="s">
        <v>172</v>
      </c>
      <c r="C544" s="96">
        <f t="shared" si="240"/>
        <v>6148.53</v>
      </c>
      <c r="D544" s="96">
        <f t="shared" si="240"/>
        <v>46452.98</v>
      </c>
      <c r="E544" s="96">
        <f t="shared" si="240"/>
        <v>5500</v>
      </c>
      <c r="F544" s="96">
        <v>5500</v>
      </c>
      <c r="G544" s="96">
        <f t="shared" si="240"/>
        <v>0</v>
      </c>
      <c r="H544" s="96">
        <f t="shared" si="240"/>
        <v>5500</v>
      </c>
    </row>
    <row r="545" spans="1:8" ht="26.25" hidden="1" x14ac:dyDescent="0.25">
      <c r="A545" s="118">
        <v>424</v>
      </c>
      <c r="B545" s="119" t="s">
        <v>201</v>
      </c>
      <c r="C545" s="99">
        <f t="shared" si="240"/>
        <v>6148.53</v>
      </c>
      <c r="D545" s="99">
        <f t="shared" si="240"/>
        <v>46452.98</v>
      </c>
      <c r="E545" s="99">
        <f t="shared" si="240"/>
        <v>5500</v>
      </c>
      <c r="F545" s="99">
        <v>5500</v>
      </c>
      <c r="G545" s="99">
        <f t="shared" si="240"/>
        <v>0</v>
      </c>
      <c r="H545" s="99">
        <f t="shared" si="240"/>
        <v>5500</v>
      </c>
    </row>
    <row r="546" spans="1:8" hidden="1" x14ac:dyDescent="0.25">
      <c r="A546" s="100">
        <v>4241</v>
      </c>
      <c r="B546" s="101" t="s">
        <v>209</v>
      </c>
      <c r="C546" s="102">
        <v>6148.53</v>
      </c>
      <c r="D546" s="103">
        <v>46452.98</v>
      </c>
      <c r="E546" s="103">
        <v>5500</v>
      </c>
      <c r="F546" s="103">
        <v>5500</v>
      </c>
      <c r="G546" s="103">
        <v>0</v>
      </c>
      <c r="H546" s="103">
        <f>E546+G546</f>
        <v>5500</v>
      </c>
    </row>
    <row r="547" spans="1:8" x14ac:dyDescent="0.25">
      <c r="A547" s="132" t="s">
        <v>242</v>
      </c>
      <c r="B547" s="111" t="s">
        <v>210</v>
      </c>
      <c r="C547" s="87">
        <f t="shared" ref="C547:H547" si="241">C548</f>
        <v>0</v>
      </c>
      <c r="D547" s="87">
        <f t="shared" si="241"/>
        <v>6636.1399999999994</v>
      </c>
      <c r="E547" s="87">
        <f t="shared" si="241"/>
        <v>0</v>
      </c>
      <c r="F547" s="87">
        <v>0</v>
      </c>
      <c r="G547" s="87">
        <f t="shared" si="241"/>
        <v>0</v>
      </c>
      <c r="H547" s="87">
        <f t="shared" si="241"/>
        <v>0</v>
      </c>
    </row>
    <row r="548" spans="1:8" x14ac:dyDescent="0.25">
      <c r="A548" s="137" t="s">
        <v>184</v>
      </c>
      <c r="B548" s="138" t="s">
        <v>185</v>
      </c>
      <c r="C548" s="90">
        <f t="shared" ref="C548:H548" si="242">C549+C556</f>
        <v>0</v>
      </c>
      <c r="D548" s="90">
        <f t="shared" si="242"/>
        <v>6636.1399999999994</v>
      </c>
      <c r="E548" s="90">
        <f t="shared" si="242"/>
        <v>0</v>
      </c>
      <c r="F548" s="90">
        <v>0</v>
      </c>
      <c r="G548" s="90">
        <f t="shared" si="242"/>
        <v>0</v>
      </c>
      <c r="H548" s="90">
        <f t="shared" si="242"/>
        <v>0</v>
      </c>
    </row>
    <row r="549" spans="1:8" x14ac:dyDescent="0.25">
      <c r="A549" s="114">
        <v>3</v>
      </c>
      <c r="B549" s="115" t="s">
        <v>103</v>
      </c>
      <c r="C549" s="93">
        <f t="shared" ref="C549:H549" si="243">C550</f>
        <v>0</v>
      </c>
      <c r="D549" s="93">
        <f t="shared" si="243"/>
        <v>2654.45</v>
      </c>
      <c r="E549" s="93">
        <f t="shared" si="243"/>
        <v>0</v>
      </c>
      <c r="F549" s="93">
        <v>0</v>
      </c>
      <c r="G549" s="93">
        <f t="shared" si="243"/>
        <v>0</v>
      </c>
      <c r="H549" s="93">
        <f t="shared" si="243"/>
        <v>0</v>
      </c>
    </row>
    <row r="550" spans="1:8" x14ac:dyDescent="0.25">
      <c r="A550" s="116">
        <v>32</v>
      </c>
      <c r="B550" s="117" t="s">
        <v>21</v>
      </c>
      <c r="C550" s="96">
        <f t="shared" ref="C550:H550" si="244">C551+C554</f>
        <v>0</v>
      </c>
      <c r="D550" s="96">
        <f t="shared" si="244"/>
        <v>2654.45</v>
      </c>
      <c r="E550" s="96">
        <f t="shared" si="244"/>
        <v>0</v>
      </c>
      <c r="F550" s="96">
        <v>0</v>
      </c>
      <c r="G550" s="96">
        <f t="shared" si="244"/>
        <v>0</v>
      </c>
      <c r="H550" s="96">
        <f t="shared" si="244"/>
        <v>0</v>
      </c>
    </row>
    <row r="551" spans="1:8" hidden="1" x14ac:dyDescent="0.25">
      <c r="A551" s="97">
        <v>322</v>
      </c>
      <c r="B551" s="98" t="s">
        <v>104</v>
      </c>
      <c r="C551" s="99">
        <f t="shared" ref="C551:H551" si="245">SUM(C552:C553)</f>
        <v>0</v>
      </c>
      <c r="D551" s="99">
        <f t="shared" si="245"/>
        <v>2654.45</v>
      </c>
      <c r="E551" s="99">
        <f t="shared" si="245"/>
        <v>0</v>
      </c>
      <c r="F551" s="99">
        <v>0</v>
      </c>
      <c r="G551" s="99">
        <f t="shared" si="245"/>
        <v>0</v>
      </c>
      <c r="H551" s="99">
        <f t="shared" si="245"/>
        <v>0</v>
      </c>
    </row>
    <row r="552" spans="1:8" hidden="1" x14ac:dyDescent="0.25">
      <c r="A552" s="100">
        <v>3221</v>
      </c>
      <c r="B552" s="101" t="s">
        <v>124</v>
      </c>
      <c r="C552" s="102">
        <v>0</v>
      </c>
      <c r="D552" s="103">
        <v>663.61</v>
      </c>
      <c r="E552" s="103">
        <v>0</v>
      </c>
      <c r="F552" s="103">
        <v>0</v>
      </c>
      <c r="G552" s="103">
        <v>0</v>
      </c>
      <c r="H552" s="103">
        <f t="shared" ref="H552:H553" si="246">E552+G552</f>
        <v>0</v>
      </c>
    </row>
    <row r="553" spans="1:8" hidden="1" x14ac:dyDescent="0.25">
      <c r="A553" s="100">
        <v>3225</v>
      </c>
      <c r="B553" s="101" t="s">
        <v>126</v>
      </c>
      <c r="C553" s="102">
        <v>0</v>
      </c>
      <c r="D553" s="103">
        <v>1990.84</v>
      </c>
      <c r="E553" s="103">
        <v>0</v>
      </c>
      <c r="F553" s="103">
        <v>0</v>
      </c>
      <c r="G553" s="103">
        <v>0</v>
      </c>
      <c r="H553" s="103">
        <f t="shared" si="246"/>
        <v>0</v>
      </c>
    </row>
    <row r="554" spans="1:8" hidden="1" x14ac:dyDescent="0.25">
      <c r="A554" s="118">
        <v>323</v>
      </c>
      <c r="B554" s="119" t="s">
        <v>128</v>
      </c>
      <c r="C554" s="99">
        <f t="shared" ref="C554:H554" si="247">C555</f>
        <v>0</v>
      </c>
      <c r="D554" s="99">
        <f t="shared" si="247"/>
        <v>0</v>
      </c>
      <c r="E554" s="99">
        <f t="shared" si="247"/>
        <v>0</v>
      </c>
      <c r="F554" s="99">
        <v>0</v>
      </c>
      <c r="G554" s="99">
        <f t="shared" si="247"/>
        <v>0</v>
      </c>
      <c r="H554" s="99">
        <f t="shared" si="247"/>
        <v>0</v>
      </c>
    </row>
    <row r="555" spans="1:8" hidden="1" x14ac:dyDescent="0.25">
      <c r="A555" s="100">
        <v>3235</v>
      </c>
      <c r="B555" s="101" t="s">
        <v>132</v>
      </c>
      <c r="C555" s="102">
        <v>0</v>
      </c>
      <c r="D555" s="103">
        <v>0</v>
      </c>
      <c r="E555" s="103">
        <v>0</v>
      </c>
      <c r="F555" s="103">
        <v>0</v>
      </c>
      <c r="G555" s="103">
        <v>0</v>
      </c>
      <c r="H555" s="103">
        <f>E555+G555</f>
        <v>0</v>
      </c>
    </row>
    <row r="556" spans="1:8" ht="26.25" x14ac:dyDescent="0.25">
      <c r="A556" s="114">
        <v>4</v>
      </c>
      <c r="B556" s="115" t="s">
        <v>12</v>
      </c>
      <c r="C556" s="93">
        <f t="shared" ref="C556:H557" si="248">C557</f>
        <v>0</v>
      </c>
      <c r="D556" s="93">
        <f t="shared" si="248"/>
        <v>3981.69</v>
      </c>
      <c r="E556" s="93">
        <f t="shared" si="248"/>
        <v>0</v>
      </c>
      <c r="F556" s="93">
        <v>0</v>
      </c>
      <c r="G556" s="93">
        <f t="shared" si="248"/>
        <v>0</v>
      </c>
      <c r="H556" s="93">
        <f t="shared" si="248"/>
        <v>0</v>
      </c>
    </row>
    <row r="557" spans="1:8" ht="39" x14ac:dyDescent="0.25">
      <c r="A557" s="116">
        <v>42</v>
      </c>
      <c r="B557" s="117" t="s">
        <v>172</v>
      </c>
      <c r="C557" s="96">
        <f t="shared" si="248"/>
        <v>0</v>
      </c>
      <c r="D557" s="96">
        <f t="shared" si="248"/>
        <v>3981.69</v>
      </c>
      <c r="E557" s="96">
        <f t="shared" si="248"/>
        <v>0</v>
      </c>
      <c r="F557" s="96">
        <v>0</v>
      </c>
      <c r="G557" s="96">
        <f t="shared" si="248"/>
        <v>0</v>
      </c>
      <c r="H557" s="96">
        <f t="shared" si="248"/>
        <v>0</v>
      </c>
    </row>
    <row r="558" spans="1:8" hidden="1" x14ac:dyDescent="0.25">
      <c r="A558" s="118">
        <v>422</v>
      </c>
      <c r="B558" s="119" t="s">
        <v>173</v>
      </c>
      <c r="C558" s="99">
        <f t="shared" ref="C558:H558" si="249">SUM(C559:C560)</f>
        <v>0</v>
      </c>
      <c r="D558" s="99">
        <f t="shared" si="249"/>
        <v>3981.69</v>
      </c>
      <c r="E558" s="99">
        <f t="shared" si="249"/>
        <v>0</v>
      </c>
      <c r="F558" s="99">
        <v>0</v>
      </c>
      <c r="G558" s="99">
        <f t="shared" si="249"/>
        <v>0</v>
      </c>
      <c r="H558" s="99">
        <f t="shared" si="249"/>
        <v>0</v>
      </c>
    </row>
    <row r="559" spans="1:8" hidden="1" x14ac:dyDescent="0.25">
      <c r="A559" s="100">
        <v>4221</v>
      </c>
      <c r="B559" s="101" t="s">
        <v>174</v>
      </c>
      <c r="C559" s="102">
        <v>0</v>
      </c>
      <c r="D559" s="103">
        <v>2654.46</v>
      </c>
      <c r="E559" s="103">
        <v>0</v>
      </c>
      <c r="F559" s="103">
        <v>0</v>
      </c>
      <c r="G559" s="103">
        <v>0</v>
      </c>
      <c r="H559" s="103">
        <f t="shared" ref="H559:H560" si="250">E559+G559</f>
        <v>0</v>
      </c>
    </row>
    <row r="560" spans="1:8" hidden="1" x14ac:dyDescent="0.25">
      <c r="A560" s="100">
        <v>4226</v>
      </c>
      <c r="B560" s="101" t="s">
        <v>199</v>
      </c>
      <c r="C560" s="102">
        <v>0</v>
      </c>
      <c r="D560" s="103">
        <v>1327.23</v>
      </c>
      <c r="E560" s="103">
        <v>0</v>
      </c>
      <c r="F560" s="103">
        <v>0</v>
      </c>
      <c r="G560" s="103">
        <v>0</v>
      </c>
      <c r="H560" s="103">
        <f t="shared" si="250"/>
        <v>0</v>
      </c>
    </row>
    <row r="561" spans="1:8" x14ac:dyDescent="0.25">
      <c r="A561" s="132" t="s">
        <v>243</v>
      </c>
      <c r="B561" s="111" t="s">
        <v>211</v>
      </c>
      <c r="C561" s="87">
        <f t="shared" ref="C561:H563" si="251">C562</f>
        <v>0</v>
      </c>
      <c r="D561" s="87">
        <f t="shared" si="251"/>
        <v>3848.9700000000003</v>
      </c>
      <c r="E561" s="87">
        <f t="shared" si="251"/>
        <v>4650</v>
      </c>
      <c r="F561" s="87">
        <v>4650</v>
      </c>
      <c r="G561" s="87">
        <f t="shared" si="251"/>
        <v>0</v>
      </c>
      <c r="H561" s="87">
        <f t="shared" si="251"/>
        <v>4650</v>
      </c>
    </row>
    <row r="562" spans="1:8" x14ac:dyDescent="0.25">
      <c r="A562" s="148" t="s">
        <v>186</v>
      </c>
      <c r="B562" s="113" t="s">
        <v>187</v>
      </c>
      <c r="C562" s="90">
        <f t="shared" si="251"/>
        <v>0</v>
      </c>
      <c r="D562" s="90">
        <f t="shared" si="251"/>
        <v>3848.9700000000003</v>
      </c>
      <c r="E562" s="90">
        <f t="shared" si="251"/>
        <v>4650</v>
      </c>
      <c r="F562" s="90">
        <v>4650</v>
      </c>
      <c r="G562" s="90">
        <f t="shared" si="251"/>
        <v>0</v>
      </c>
      <c r="H562" s="90">
        <f t="shared" si="251"/>
        <v>4650</v>
      </c>
    </row>
    <row r="563" spans="1:8" x14ac:dyDescent="0.25">
      <c r="A563" s="91">
        <v>3</v>
      </c>
      <c r="B563" s="92" t="s">
        <v>103</v>
      </c>
      <c r="C563" s="93">
        <f t="shared" si="251"/>
        <v>0</v>
      </c>
      <c r="D563" s="93">
        <f t="shared" si="251"/>
        <v>3848.9700000000003</v>
      </c>
      <c r="E563" s="93">
        <f t="shared" si="251"/>
        <v>4650</v>
      </c>
      <c r="F563" s="93">
        <v>4650</v>
      </c>
      <c r="G563" s="93">
        <f t="shared" si="251"/>
        <v>0</v>
      </c>
      <c r="H563" s="93">
        <f t="shared" si="251"/>
        <v>4650</v>
      </c>
    </row>
    <row r="564" spans="1:8" x14ac:dyDescent="0.25">
      <c r="A564" s="94">
        <v>32</v>
      </c>
      <c r="B564" s="95" t="s">
        <v>21</v>
      </c>
      <c r="C564" s="96">
        <f t="shared" ref="C564:H564" si="252">C565+C568+C572+C575</f>
        <v>0</v>
      </c>
      <c r="D564" s="96">
        <f t="shared" si="252"/>
        <v>3848.9700000000003</v>
      </c>
      <c r="E564" s="96">
        <f t="shared" si="252"/>
        <v>4650</v>
      </c>
      <c r="F564" s="96">
        <v>4650</v>
      </c>
      <c r="G564" s="96">
        <f t="shared" si="252"/>
        <v>0</v>
      </c>
      <c r="H564" s="96">
        <f t="shared" si="252"/>
        <v>4650</v>
      </c>
    </row>
    <row r="565" spans="1:8" hidden="1" x14ac:dyDescent="0.25">
      <c r="A565" s="97">
        <v>321</v>
      </c>
      <c r="B565" s="98" t="s">
        <v>120</v>
      </c>
      <c r="C565" s="99">
        <f t="shared" ref="C565:H565" si="253">SUM(C566:C567)</f>
        <v>0</v>
      </c>
      <c r="D565" s="99">
        <f t="shared" si="253"/>
        <v>265.44</v>
      </c>
      <c r="E565" s="99">
        <f t="shared" si="253"/>
        <v>700</v>
      </c>
      <c r="F565" s="99">
        <v>700</v>
      </c>
      <c r="G565" s="99">
        <f t="shared" si="253"/>
        <v>0</v>
      </c>
      <c r="H565" s="99">
        <f t="shared" si="253"/>
        <v>700</v>
      </c>
    </row>
    <row r="566" spans="1:8" hidden="1" x14ac:dyDescent="0.25">
      <c r="A566" s="150">
        <v>3211</v>
      </c>
      <c r="B566" s="101" t="s">
        <v>121</v>
      </c>
      <c r="C566" s="102">
        <v>0</v>
      </c>
      <c r="D566" s="103">
        <v>132.72</v>
      </c>
      <c r="E566" s="103">
        <v>350</v>
      </c>
      <c r="F566" s="103">
        <v>350</v>
      </c>
      <c r="G566" s="103">
        <v>0</v>
      </c>
      <c r="H566" s="103">
        <f t="shared" ref="H566:H567" si="254">E566+G566</f>
        <v>350</v>
      </c>
    </row>
    <row r="567" spans="1:8" hidden="1" x14ac:dyDescent="0.25">
      <c r="A567" s="150">
        <v>3213</v>
      </c>
      <c r="B567" s="151" t="s">
        <v>122</v>
      </c>
      <c r="C567" s="102">
        <v>0</v>
      </c>
      <c r="D567" s="103">
        <v>132.72</v>
      </c>
      <c r="E567" s="103">
        <v>350</v>
      </c>
      <c r="F567" s="103">
        <v>350</v>
      </c>
      <c r="G567" s="103">
        <v>0</v>
      </c>
      <c r="H567" s="103">
        <f t="shared" si="254"/>
        <v>350</v>
      </c>
    </row>
    <row r="568" spans="1:8" hidden="1" x14ac:dyDescent="0.25">
      <c r="A568" s="97">
        <v>322</v>
      </c>
      <c r="B568" s="98" t="s">
        <v>104</v>
      </c>
      <c r="C568" s="99">
        <f t="shared" ref="C568:H568" si="255">SUM(C569:C571)</f>
        <v>0</v>
      </c>
      <c r="D568" s="99">
        <f t="shared" si="255"/>
        <v>1327.24</v>
      </c>
      <c r="E568" s="99">
        <f t="shared" si="255"/>
        <v>1850</v>
      </c>
      <c r="F568" s="99">
        <v>1850</v>
      </c>
      <c r="G568" s="99">
        <f t="shared" si="255"/>
        <v>0</v>
      </c>
      <c r="H568" s="99">
        <f t="shared" si="255"/>
        <v>1850</v>
      </c>
    </row>
    <row r="569" spans="1:8" hidden="1" x14ac:dyDescent="0.25">
      <c r="A569" s="100">
        <v>3221</v>
      </c>
      <c r="B569" s="101" t="s">
        <v>124</v>
      </c>
      <c r="C569" s="102">
        <v>0</v>
      </c>
      <c r="D569" s="103">
        <v>265.45</v>
      </c>
      <c r="E569" s="103">
        <v>200</v>
      </c>
      <c r="F569" s="103">
        <v>200</v>
      </c>
      <c r="G569" s="103">
        <v>0</v>
      </c>
      <c r="H569" s="103">
        <f t="shared" ref="H569:H571" si="256">E569+G569</f>
        <v>200</v>
      </c>
    </row>
    <row r="570" spans="1:8" hidden="1" x14ac:dyDescent="0.25">
      <c r="A570" s="100">
        <v>3225</v>
      </c>
      <c r="B570" s="101" t="s">
        <v>126</v>
      </c>
      <c r="C570" s="102">
        <v>0</v>
      </c>
      <c r="D570" s="103">
        <v>796.34</v>
      </c>
      <c r="E570" s="103">
        <v>1500</v>
      </c>
      <c r="F570" s="103">
        <v>1500</v>
      </c>
      <c r="G570" s="103">
        <v>0</v>
      </c>
      <c r="H570" s="103">
        <f t="shared" si="256"/>
        <v>1500</v>
      </c>
    </row>
    <row r="571" spans="1:8" ht="26.25" hidden="1" x14ac:dyDescent="0.25">
      <c r="A571" s="100">
        <v>3227</v>
      </c>
      <c r="B571" s="101" t="s">
        <v>127</v>
      </c>
      <c r="C571" s="102">
        <v>0</v>
      </c>
      <c r="D571" s="103">
        <v>265.45</v>
      </c>
      <c r="E571" s="103">
        <v>150</v>
      </c>
      <c r="F571" s="103">
        <v>150</v>
      </c>
      <c r="G571" s="103">
        <v>0</v>
      </c>
      <c r="H571" s="103">
        <f t="shared" si="256"/>
        <v>150</v>
      </c>
    </row>
    <row r="572" spans="1:8" hidden="1" x14ac:dyDescent="0.25">
      <c r="A572" s="118">
        <v>323</v>
      </c>
      <c r="B572" s="119" t="s">
        <v>128</v>
      </c>
      <c r="C572" s="99">
        <f t="shared" ref="C572:H572" si="257">SUM(C573:C574)</f>
        <v>0</v>
      </c>
      <c r="D572" s="99">
        <f t="shared" si="257"/>
        <v>1061.78</v>
      </c>
      <c r="E572" s="99">
        <f t="shared" si="257"/>
        <v>600</v>
      </c>
      <c r="F572" s="99">
        <v>600</v>
      </c>
      <c r="G572" s="99">
        <f t="shared" si="257"/>
        <v>0</v>
      </c>
      <c r="H572" s="99">
        <f t="shared" si="257"/>
        <v>600</v>
      </c>
    </row>
    <row r="573" spans="1:8" hidden="1" x14ac:dyDescent="0.25">
      <c r="A573" s="100">
        <v>3237</v>
      </c>
      <c r="B573" s="101" t="s">
        <v>134</v>
      </c>
      <c r="C573" s="102">
        <v>0</v>
      </c>
      <c r="D573" s="103">
        <v>929.06</v>
      </c>
      <c r="E573" s="103">
        <v>500</v>
      </c>
      <c r="F573" s="103">
        <v>500</v>
      </c>
      <c r="G573" s="103">
        <v>0</v>
      </c>
      <c r="H573" s="103">
        <f t="shared" ref="H573:H574" si="258">E573+G573</f>
        <v>500</v>
      </c>
    </row>
    <row r="574" spans="1:8" hidden="1" x14ac:dyDescent="0.25">
      <c r="A574" s="100">
        <v>3239</v>
      </c>
      <c r="B574" s="101" t="s">
        <v>136</v>
      </c>
      <c r="C574" s="102">
        <v>0</v>
      </c>
      <c r="D574" s="103">
        <v>132.72</v>
      </c>
      <c r="E574" s="103">
        <v>100</v>
      </c>
      <c r="F574" s="103">
        <v>100</v>
      </c>
      <c r="G574" s="103">
        <v>0</v>
      </c>
      <c r="H574" s="103">
        <f t="shared" si="258"/>
        <v>100</v>
      </c>
    </row>
    <row r="575" spans="1:8" ht="26.25" hidden="1" x14ac:dyDescent="0.25">
      <c r="A575" s="118">
        <v>329</v>
      </c>
      <c r="B575" s="119" t="s">
        <v>137</v>
      </c>
      <c r="C575" s="99">
        <f t="shared" ref="C575:H575" si="259">C576</f>
        <v>0</v>
      </c>
      <c r="D575" s="99">
        <f t="shared" si="259"/>
        <v>1194.51</v>
      </c>
      <c r="E575" s="99">
        <f t="shared" si="259"/>
        <v>1500</v>
      </c>
      <c r="F575" s="99">
        <v>1500</v>
      </c>
      <c r="G575" s="99">
        <f t="shared" si="259"/>
        <v>0</v>
      </c>
      <c r="H575" s="99">
        <f t="shared" si="259"/>
        <v>1500</v>
      </c>
    </row>
    <row r="576" spans="1:8" ht="26.25" hidden="1" x14ac:dyDescent="0.25">
      <c r="A576" s="100">
        <v>3299</v>
      </c>
      <c r="B576" s="101" t="s">
        <v>137</v>
      </c>
      <c r="C576" s="102">
        <v>0</v>
      </c>
      <c r="D576" s="103">
        <v>1194.51</v>
      </c>
      <c r="E576" s="102">
        <v>1500</v>
      </c>
      <c r="F576" s="102">
        <v>1500</v>
      </c>
      <c r="G576" s="102">
        <v>0</v>
      </c>
      <c r="H576" s="103">
        <f>E576+G576</f>
        <v>1500</v>
      </c>
    </row>
    <row r="577" spans="1:8" ht="39" x14ac:dyDescent="0.25">
      <c r="A577" s="121" t="s">
        <v>244</v>
      </c>
      <c r="B577" s="132" t="s">
        <v>245</v>
      </c>
      <c r="C577" s="87">
        <f t="shared" ref="C577:H581" si="260">C578</f>
        <v>0</v>
      </c>
      <c r="D577" s="87">
        <f t="shared" si="260"/>
        <v>0</v>
      </c>
      <c r="E577" s="87">
        <f t="shared" si="260"/>
        <v>2000</v>
      </c>
      <c r="F577" s="87">
        <v>2000</v>
      </c>
      <c r="G577" s="87">
        <f t="shared" si="260"/>
        <v>0</v>
      </c>
      <c r="H577" s="87">
        <f t="shared" si="260"/>
        <v>2000</v>
      </c>
    </row>
    <row r="578" spans="1:8" x14ac:dyDescent="0.25">
      <c r="A578" s="137" t="s">
        <v>184</v>
      </c>
      <c r="B578" s="138" t="s">
        <v>185</v>
      </c>
      <c r="C578" s="90">
        <f t="shared" si="260"/>
        <v>0</v>
      </c>
      <c r="D578" s="90">
        <f t="shared" si="260"/>
        <v>0</v>
      </c>
      <c r="E578" s="90">
        <f t="shared" si="260"/>
        <v>2000</v>
      </c>
      <c r="F578" s="90">
        <v>2000</v>
      </c>
      <c r="G578" s="90">
        <f t="shared" si="260"/>
        <v>0</v>
      </c>
      <c r="H578" s="90">
        <f t="shared" si="260"/>
        <v>2000</v>
      </c>
    </row>
    <row r="579" spans="1:8" x14ac:dyDescent="0.25">
      <c r="A579" s="91">
        <v>3</v>
      </c>
      <c r="B579" s="92" t="s">
        <v>103</v>
      </c>
      <c r="C579" s="93">
        <f t="shared" si="260"/>
        <v>0</v>
      </c>
      <c r="D579" s="93">
        <f t="shared" si="260"/>
        <v>0</v>
      </c>
      <c r="E579" s="93">
        <f t="shared" si="260"/>
        <v>2000</v>
      </c>
      <c r="F579" s="93">
        <v>2000</v>
      </c>
      <c r="G579" s="93">
        <f t="shared" si="260"/>
        <v>0</v>
      </c>
      <c r="H579" s="93">
        <f t="shared" si="260"/>
        <v>2000</v>
      </c>
    </row>
    <row r="580" spans="1:8" x14ac:dyDescent="0.25">
      <c r="A580" s="94">
        <v>38</v>
      </c>
      <c r="B580" s="95" t="s">
        <v>246</v>
      </c>
      <c r="C580" s="96">
        <f t="shared" si="260"/>
        <v>0</v>
      </c>
      <c r="D580" s="96">
        <f t="shared" si="260"/>
        <v>0</v>
      </c>
      <c r="E580" s="96">
        <f t="shared" si="260"/>
        <v>2000</v>
      </c>
      <c r="F580" s="96">
        <v>2000</v>
      </c>
      <c r="G580" s="96">
        <f t="shared" si="260"/>
        <v>0</v>
      </c>
      <c r="H580" s="96">
        <f t="shared" si="260"/>
        <v>2000</v>
      </c>
    </row>
    <row r="581" spans="1:8" hidden="1" x14ac:dyDescent="0.25">
      <c r="A581" s="118">
        <v>381</v>
      </c>
      <c r="B581" s="119" t="s">
        <v>247</v>
      </c>
      <c r="C581" s="99">
        <f t="shared" si="260"/>
        <v>0</v>
      </c>
      <c r="D581" s="99">
        <f t="shared" si="260"/>
        <v>0</v>
      </c>
      <c r="E581" s="99">
        <f t="shared" si="260"/>
        <v>2000</v>
      </c>
      <c r="F581" s="99">
        <v>2000</v>
      </c>
      <c r="G581" s="99">
        <f t="shared" si="260"/>
        <v>0</v>
      </c>
      <c r="H581" s="99">
        <f t="shared" si="260"/>
        <v>2000</v>
      </c>
    </row>
    <row r="582" spans="1:8" hidden="1" x14ac:dyDescent="0.25">
      <c r="A582" s="100">
        <v>3812</v>
      </c>
      <c r="B582" s="101" t="s">
        <v>248</v>
      </c>
      <c r="C582" s="103">
        <v>0</v>
      </c>
      <c r="D582" s="103">
        <v>0</v>
      </c>
      <c r="E582" s="102">
        <v>2000</v>
      </c>
      <c r="F582" s="102">
        <v>2000</v>
      </c>
      <c r="G582" s="102">
        <v>0</v>
      </c>
      <c r="H582" s="103">
        <f>E582+G582</f>
        <v>2000</v>
      </c>
    </row>
    <row r="583" spans="1:8" x14ac:dyDescent="0.25">
      <c r="A583" s="140"/>
      <c r="B583" s="140"/>
      <c r="C583" s="140"/>
      <c r="D583" s="140"/>
      <c r="E583" s="102"/>
      <c r="F583" s="102"/>
      <c r="G583" s="103"/>
      <c r="H583" s="103"/>
    </row>
  </sheetData>
  <mergeCells count="2">
    <mergeCell ref="A1:H1"/>
    <mergeCell ref="A3:H3"/>
  </mergeCells>
  <pageMargins left="0.7" right="0.7" top="0.75" bottom="0.75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Tina</cp:lastModifiedBy>
  <cp:lastPrinted>2024-12-27T12:43:15Z</cp:lastPrinted>
  <dcterms:created xsi:type="dcterms:W3CDTF">2022-08-12T12:51:27Z</dcterms:created>
  <dcterms:modified xsi:type="dcterms:W3CDTF">2024-12-27T13:32:14Z</dcterms:modified>
</cp:coreProperties>
</file>