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2">'PLAN RASHODA I IZDATAKA'!$A$2:$R$257</definedName>
  </definedNames>
  <calcPr fullCalcOnLoad="1"/>
</workbook>
</file>

<file path=xl/sharedStrings.xml><?xml version="1.0" encoding="utf-8"?>
<sst xmlns="http://schemas.openxmlformats.org/spreadsheetml/2006/main" count="340" uniqueCount="149">
  <si>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</si>
  <si>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</si>
  <si>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</si>
  <si>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</si>
  <si>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</si>
  <si>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</si>
  <si>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</si>
  <si>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</si>
  <si>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</si>
  <si>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</si>
  <si>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</si>
  <si>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</si>
  <si>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</si>
  <si>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</si>
  <si>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</si>
  <si>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</si>
  <si>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</si>
  <si>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</si>
  <si>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</si>
  <si>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</si>
  <si>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</si>
  <si>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</si>
  <si>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</si>
  <si>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</si>
  <si>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</si>
  <si>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</si>
  <si>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</si>
  <si>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</si>
  <si>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</si>
  <si>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</si>
  <si>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</si>
  <si>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</si>
  <si>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</si>
  <si>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</si>
  <si>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</si>
  <si>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</si>
  <si>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</si>
  <si>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</si>
  <si>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</si>
  <si>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</si>
  <si>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</si>
  <si>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</si>
  <si>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OŠ JOSIPA ZORIĆA</t>
  </si>
  <si>
    <t>Plaće za redovan rad</t>
  </si>
  <si>
    <t>Plaće za prekovremeni rad</t>
  </si>
  <si>
    <t>Plaće za posebne uvjete rada</t>
  </si>
  <si>
    <t>Doprinosi za obvezno zdr.osiguranje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</si>
  <si>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</si>
  <si>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</si>
  <si>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</si>
  <si>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</si>
  <si>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</si>
  <si>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</si>
  <si>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</si>
  <si>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</si>
  <si>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</si>
  <si>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</si>
  <si>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</si>
  <si>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</si>
  <si>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</si>
  <si>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</si>
  <si>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</si>
  <si>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</si>
  <si>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</si>
  <si>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</si>
  <si>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</si>
  <si>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</si>
  <si>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</si>
  <si>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</si>
  <si>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</si>
  <si>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</si>
  <si>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</si>
  <si>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</si>
  <si>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</si>
  <si>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UKUPNO:</t>
  </si>
  <si>
    <t>Rashodi za dodatna ulaganja na nefinancijskoj imovini</t>
  </si>
  <si>
    <t>Dodatna ulaganja na građevinskim objektima</t>
  </si>
  <si>
    <t>OIB: 74844839446</t>
  </si>
  <si>
    <t>A100001</t>
  </si>
  <si>
    <t>Usluge promidžbe i informiranja</t>
  </si>
  <si>
    <t>Rashodi poslovanja</t>
  </si>
  <si>
    <t>Tekući projekt T100002 Dodatna ulaganja</t>
  </si>
  <si>
    <t>Program 1001  Pojačani standard u školstvu</t>
  </si>
  <si>
    <t>Program 1003  Tekuće i investicijsko održavanje u školstvu</t>
  </si>
  <si>
    <t>Aktivnost A100001 Tekuće i investicijsko održavanje u školstvu</t>
  </si>
  <si>
    <t>Zakupnine i najamnine</t>
  </si>
  <si>
    <t>Pomoći - gradski prorač.</t>
  </si>
  <si>
    <t>A100002 Tekuće i investicijsko održavanje</t>
  </si>
  <si>
    <t>Pomoći - HZZ</t>
  </si>
  <si>
    <t>Pomoći - državni proračun</t>
  </si>
  <si>
    <t>IZMJENE</t>
  </si>
  <si>
    <t>Pomoći- državni proračun</t>
  </si>
  <si>
    <t>Pomoći- HZZ</t>
  </si>
  <si>
    <t>Pomoći- gradski proračun</t>
  </si>
  <si>
    <t>Tekući projekt T100002 Županijska stručna vijeća</t>
  </si>
  <si>
    <t>Oprema za grijanje, vent.i hlađenje</t>
  </si>
  <si>
    <t>VIŠAK/MANJAK IZ PRETHODNE(IH) GODINE KOJI ĆE SE POKRITI/RASPOREDITI</t>
  </si>
  <si>
    <t>UKUPAN DONOS VIŠKA/MANJKA IZ PRETHODNE(IH) GODINE</t>
  </si>
  <si>
    <t>Program 1001  Minimalni standard u osnovnom školstvu - materijalni i financijski rashodi</t>
  </si>
  <si>
    <t>Program 1001  Kapitalna ulaganja u osnovno školstvo</t>
  </si>
  <si>
    <t>Naknade građanima i kućanstvima na temelju osiguranja i druge naknade</t>
  </si>
  <si>
    <t>Ostale naknade građanima i kućanstvima iz proračuna</t>
  </si>
  <si>
    <t>Naknade građanima i kućanstvima u naravi</t>
  </si>
  <si>
    <t>REBALANS 2 2018.</t>
  </si>
  <si>
    <t>Glavni program P15 Minimalni standard u osnovnom školstvu</t>
  </si>
  <si>
    <t>Glavni program P51 Kapitalno ulaganje</t>
  </si>
  <si>
    <t>Glavni program P17 Potrebe iznad minimalnog standarda</t>
  </si>
  <si>
    <t>Glavni program P63 Programi osnovnih škola izvan županijskog proračuna</t>
  </si>
  <si>
    <t>Tekući projekt T100001 Županijska stručna vijeća</t>
  </si>
  <si>
    <t>Tekući projekt T100002 Natjecanja</t>
  </si>
  <si>
    <t>Program 1001 Programi osnovnih škola izvan županijskog proračuna</t>
  </si>
  <si>
    <t>Tekući projekt T100003 Školska kuhinja</t>
  </si>
  <si>
    <t>Tekući projekt T100004 Školski sportski klub</t>
  </si>
  <si>
    <t>Tekući projekt T100012 Oprema škola</t>
  </si>
  <si>
    <t>Naknade za rad predstavničkih i izvršnih tijela, povjerenstava i slično</t>
  </si>
  <si>
    <t xml:space="preserve">Program 1002  Kapitalno ulaganje </t>
  </si>
  <si>
    <t>Tekući projekt T100001 Oprema škola</t>
  </si>
  <si>
    <t>Sportska i glazbena oprema</t>
  </si>
  <si>
    <t>Tekući projekt T100020 Financiranje nabave udžbenika u OŠ</t>
  </si>
  <si>
    <t>Glava 003006 Projekti i pogrami EU</t>
  </si>
  <si>
    <t>Glavni program P52 Projekti i programi EU</t>
  </si>
  <si>
    <t>Program 1001 Poticanje korištenja sredstava iz fondova EU</t>
  </si>
  <si>
    <t>Tekući projekt T100011 Nova školska shema voća i povrća te mlijeka i mliječnih proizvoda</t>
  </si>
  <si>
    <t>Glava 004002 Osnovno školstvo</t>
  </si>
  <si>
    <t>Glava 004008 Osnovne i srednje škole izvan županijskog proračuna</t>
  </si>
  <si>
    <t>A100002</t>
  </si>
  <si>
    <t>Administrativno, tehničko i stručno osoblje</t>
  </si>
  <si>
    <t>Tekući projekt T100006 Produženi boravak</t>
  </si>
  <si>
    <t>Glava 004004 ŠKOLSTVO-OSTALE DECENTRALIZIRANE FUNKCIJE</t>
  </si>
  <si>
    <t>Tekući projekt T100008 Učeničke zadruge</t>
  </si>
  <si>
    <t>PROJEKCIJA PLANA ZA 2023.</t>
  </si>
  <si>
    <t>Kapitalni projekt K100109 - rekonstrukcija svlačionica</t>
  </si>
  <si>
    <t>Tekući projekt T100023 Provedba kurikularne reforme</t>
  </si>
  <si>
    <t>REBALANS 2021.</t>
  </si>
  <si>
    <t>PLAN ZA 2022.</t>
  </si>
  <si>
    <t>PROJEKCIJA PLANA ZA 2024.</t>
  </si>
  <si>
    <t>Tekući projekt T100047 Prsten potpore IV-pomoćnici u nastavi i stručni komunikacijski posrednici za učenike s teškoćama u razvoju</t>
  </si>
  <si>
    <t>Tekući projekt T100003 Natjecanja</t>
  </si>
  <si>
    <t>Tekući projekt T100019 Prijevoz učenika s teškoćama</t>
  </si>
  <si>
    <t>Projekcija plana za 2023.godinu</t>
  </si>
  <si>
    <t>FINANCIJSKI PLAN OŠ JOSIPA ZORIĆA  ZA 2022. GODINU I PROJEKCIJA PLANA ZA 2023. I 2024. GODINU</t>
  </si>
  <si>
    <t>Plan za 2022.godinu</t>
  </si>
  <si>
    <t>Projekcija plana za 2024.godinu</t>
  </si>
  <si>
    <t>2022.</t>
  </si>
  <si>
    <t>2023.</t>
  </si>
  <si>
    <t>2024.</t>
  </si>
  <si>
    <t>Ukupno prihodi i primici za 2022.</t>
  </si>
  <si>
    <t>Ukupno prihodi i primici za 2023.</t>
  </si>
  <si>
    <t>Ukupno prihodi i primici za 2024.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</si>
</sst>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2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44" fillId="41" borderId="0" applyNumberFormat="0" applyBorder="0" applyAlignment="0" applyProtection="0"/>
    <xf numFmtId="0" fontId="44" fillId="42" borderId="0" applyNumberFormat="0" applyBorder="0" applyAlignment="0" applyProtection="0"/>
    <xf numFmtId="0" fontId="44" fillId="43" borderId="0" applyNumberFormat="0" applyBorder="0" applyAlignment="0" applyProtection="0"/>
    <xf numFmtId="0" fontId="46" fillId="44" borderId="7" applyNumberFormat="0" applyAlignment="0" applyProtection="0"/>
    <xf numFmtId="0" fontId="47" fillId="44" borderId="8" applyNumberFormat="0" applyAlignment="0" applyProtection="0"/>
    <xf numFmtId="0" fontId="15" fillId="0" borderId="9" applyNumberFormat="0" applyFill="0" applyAlignment="0" applyProtection="0"/>
    <xf numFmtId="0" fontId="48" fillId="4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3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5" fillId="47" borderId="1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8" fillId="0" borderId="18" applyNumberFormat="0" applyFill="0" applyAlignment="0" applyProtection="0"/>
    <xf numFmtId="0" fontId="59" fillId="48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1" fillId="0" borderId="20" xfId="0" applyNumberFormat="1" applyFont="1" applyBorder="1" applyAlignment="1">
      <alignment horizontal="left" wrapText="1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vertical="center"/>
      <protection/>
    </xf>
    <xf numFmtId="3" fontId="25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wrapText="1"/>
      <protection/>
    </xf>
    <xf numFmtId="0" fontId="29" fillId="0" borderId="22" xfId="0" applyFont="1" applyBorder="1" applyAlignment="1" quotePrefix="1">
      <alignment horizontal="left" wrapText="1"/>
    </xf>
    <xf numFmtId="0" fontId="29" fillId="0" borderId="19" xfId="0" applyFont="1" applyBorder="1" applyAlignment="1" quotePrefix="1">
      <alignment horizontal="left" wrapText="1"/>
    </xf>
    <xf numFmtId="0" fontId="29" fillId="0" borderId="19" xfId="0" applyFont="1" applyBorder="1" applyAlignment="1" quotePrefix="1">
      <alignment horizontal="center" wrapText="1"/>
    </xf>
    <xf numFmtId="0" fontId="29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31" fillId="0" borderId="19" xfId="0" applyNumberFormat="1" applyFont="1" applyFill="1" applyBorder="1" applyAlignment="1" applyProtection="1">
      <alignment wrapText="1"/>
      <protection/>
    </xf>
    <xf numFmtId="0" fontId="29" fillId="0" borderId="19" xfId="0" applyFont="1" applyBorder="1" applyAlignment="1" quotePrefix="1">
      <alignment horizontal="left"/>
    </xf>
    <xf numFmtId="0" fontId="29" fillId="0" borderId="19" xfId="0" applyNumberFormat="1" applyFont="1" applyFill="1" applyBorder="1" applyAlignment="1" applyProtection="1">
      <alignment wrapText="1"/>
      <protection/>
    </xf>
    <xf numFmtId="0" fontId="31" fillId="0" borderId="19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0" fontId="32" fillId="50" borderId="22" xfId="0" applyFont="1" applyFill="1" applyBorder="1" applyAlignment="1">
      <alignment horizontal="left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4" fontId="21" fillId="0" borderId="25" xfId="0" applyNumberFormat="1" applyFont="1" applyBorder="1" applyAlignment="1">
      <alignment horizontal="right"/>
    </xf>
    <xf numFmtId="4" fontId="21" fillId="0" borderId="26" xfId="0" applyNumberFormat="1" applyFont="1" applyBorder="1" applyAlignment="1">
      <alignment/>
    </xf>
    <xf numFmtId="4" fontId="21" fillId="0" borderId="27" xfId="0" applyNumberFormat="1" applyFont="1" applyBorder="1" applyAlignment="1">
      <alignment horizontal="right"/>
    </xf>
    <xf numFmtId="4" fontId="21" fillId="0" borderId="28" xfId="0" applyNumberFormat="1" applyFont="1" applyBorder="1" applyAlignment="1">
      <alignment horizontal="right"/>
    </xf>
    <xf numFmtId="4" fontId="21" fillId="0" borderId="29" xfId="0" applyNumberFormat="1" applyFont="1" applyBorder="1" applyAlignment="1">
      <alignment/>
    </xf>
    <xf numFmtId="1" fontId="22" fillId="0" borderId="21" xfId="0" applyNumberFormat="1" applyFont="1" applyBorder="1" applyAlignment="1">
      <alignment horizontal="left" wrapText="1"/>
    </xf>
    <xf numFmtId="4" fontId="29" fillId="50" borderId="23" xfId="0" applyNumberFormat="1" applyFont="1" applyFill="1" applyBorder="1" applyAlignment="1" applyProtection="1">
      <alignment horizontal="right" wrapText="1"/>
      <protection/>
    </xf>
    <xf numFmtId="4" fontId="29" fillId="0" borderId="23" xfId="0" applyNumberFormat="1" applyFont="1" applyBorder="1" applyAlignment="1">
      <alignment horizontal="right"/>
    </xf>
    <xf numFmtId="4" fontId="29" fillId="50" borderId="23" xfId="0" applyNumberFormat="1" applyFont="1" applyFill="1" applyBorder="1" applyAlignment="1">
      <alignment horizontal="right"/>
    </xf>
    <xf numFmtId="4" fontId="29" fillId="0" borderId="23" xfId="0" applyNumberFormat="1" applyFont="1" applyFill="1" applyBorder="1" applyAlignment="1" applyProtection="1">
      <alignment horizontal="right" wrapText="1"/>
      <protection/>
    </xf>
    <xf numFmtId="4" fontId="29" fillId="0" borderId="22" xfId="0" applyNumberFormat="1" applyFont="1" applyBorder="1" applyAlignment="1">
      <alignment horizontal="right"/>
    </xf>
    <xf numFmtId="4" fontId="30" fillId="0" borderId="23" xfId="0" applyNumberFormat="1" applyFont="1" applyFill="1" applyBorder="1" applyAlignment="1" applyProtection="1">
      <alignment/>
      <protection/>
    </xf>
    <xf numFmtId="0" fontId="21" fillId="50" borderId="19" xfId="0" applyNumberFormat="1" applyFont="1" applyFill="1" applyBorder="1" applyAlignment="1" applyProtection="1">
      <alignment/>
      <protection/>
    </xf>
    <xf numFmtId="0" fontId="27" fillId="0" borderId="22" xfId="0" applyNumberFormat="1" applyFont="1" applyFill="1" applyBorder="1" applyAlignment="1" applyProtection="1">
      <alignment horizontal="center" vertical="center" wrapText="1"/>
      <protection/>
    </xf>
    <xf numFmtId="4" fontId="26" fillId="51" borderId="23" xfId="0" applyNumberFormat="1" applyFont="1" applyFill="1" applyBorder="1" applyAlignment="1" applyProtection="1">
      <alignment/>
      <protection/>
    </xf>
    <xf numFmtId="4" fontId="26" fillId="28" borderId="23" xfId="0" applyNumberFormat="1" applyFont="1" applyFill="1" applyBorder="1" applyAlignment="1" applyProtection="1">
      <alignment/>
      <protection/>
    </xf>
    <xf numFmtId="0" fontId="26" fillId="52" borderId="23" xfId="0" applyNumberFormat="1" applyFont="1" applyFill="1" applyBorder="1" applyAlignment="1" applyProtection="1">
      <alignment horizontal="center"/>
      <protection/>
    </xf>
    <xf numFmtId="0" fontId="26" fillId="52" borderId="23" xfId="0" applyNumberFormat="1" applyFont="1" applyFill="1" applyBorder="1" applyAlignment="1" applyProtection="1">
      <alignment wrapText="1"/>
      <protection/>
    </xf>
    <xf numFmtId="4" fontId="26" fillId="52" borderId="23" xfId="0" applyNumberFormat="1" applyFont="1" applyFill="1" applyBorder="1" applyAlignment="1" applyProtection="1">
      <alignment/>
      <protection/>
    </xf>
    <xf numFmtId="0" fontId="26" fillId="50" borderId="23" xfId="0" applyNumberFormat="1" applyFont="1" applyFill="1" applyBorder="1" applyAlignment="1" applyProtection="1">
      <alignment horizontal="center"/>
      <protection/>
    </xf>
    <xf numFmtId="0" fontId="26" fillId="50" borderId="23" xfId="0" applyNumberFormat="1" applyFont="1" applyFill="1" applyBorder="1" applyAlignment="1" applyProtection="1">
      <alignment wrapText="1"/>
      <protection/>
    </xf>
    <xf numFmtId="4" fontId="26" fillId="50" borderId="23" xfId="0" applyNumberFormat="1" applyFont="1" applyFill="1" applyBorder="1" applyAlignment="1" applyProtection="1">
      <alignment/>
      <protection/>
    </xf>
    <xf numFmtId="0" fontId="26" fillId="0" borderId="23" xfId="0" applyNumberFormat="1" applyFont="1" applyFill="1" applyBorder="1" applyAlignment="1" applyProtection="1">
      <alignment horizontal="center"/>
      <protection/>
    </xf>
    <xf numFmtId="0" fontId="26" fillId="0" borderId="23" xfId="0" applyNumberFormat="1" applyFont="1" applyFill="1" applyBorder="1" applyAlignment="1" applyProtection="1">
      <alignment wrapText="1"/>
      <protection/>
    </xf>
    <xf numFmtId="4" fontId="26" fillId="0" borderId="23" xfId="0" applyNumberFormat="1" applyFont="1" applyFill="1" applyBorder="1" applyAlignment="1" applyProtection="1">
      <alignment/>
      <protection/>
    </xf>
    <xf numFmtId="0" fontId="35" fillId="0" borderId="23" xfId="0" applyNumberFormat="1" applyFont="1" applyFill="1" applyBorder="1" applyAlignment="1" applyProtection="1">
      <alignment horizontal="center"/>
      <protection/>
    </xf>
    <xf numFmtId="0" fontId="35" fillId="0" borderId="23" xfId="0" applyNumberFormat="1" applyFont="1" applyFill="1" applyBorder="1" applyAlignment="1" applyProtection="1">
      <alignment wrapText="1"/>
      <protection/>
    </xf>
    <xf numFmtId="4" fontId="35" fillId="0" borderId="23" xfId="0" applyNumberFormat="1" applyFont="1" applyFill="1" applyBorder="1" applyAlignment="1" applyProtection="1">
      <alignment/>
      <protection/>
    </xf>
    <xf numFmtId="4" fontId="26" fillId="28" borderId="23" xfId="0" applyNumberFormat="1" applyFont="1" applyFill="1" applyBorder="1" applyAlignment="1" applyProtection="1">
      <alignment horizontal="right"/>
      <protection/>
    </xf>
    <xf numFmtId="0" fontId="26" fillId="52" borderId="23" xfId="0" applyNumberFormat="1" applyFont="1" applyFill="1" applyBorder="1" applyAlignment="1" applyProtection="1">
      <alignment horizontal="left" wrapText="1"/>
      <protection/>
    </xf>
    <xf numFmtId="4" fontId="26" fillId="52" borderId="23" xfId="0" applyNumberFormat="1" applyFont="1" applyFill="1" applyBorder="1" applyAlignment="1" applyProtection="1">
      <alignment horizontal="right"/>
      <protection/>
    </xf>
    <xf numFmtId="4" fontId="26" fillId="53" borderId="23" xfId="0" applyNumberFormat="1" applyFont="1" applyFill="1" applyBorder="1" applyAlignment="1" applyProtection="1">
      <alignment/>
      <protection/>
    </xf>
    <xf numFmtId="4" fontId="26" fillId="20" borderId="23" xfId="0" applyNumberFormat="1" applyFont="1" applyFill="1" applyBorder="1" applyAlignment="1" applyProtection="1">
      <alignment/>
      <protection/>
    </xf>
    <xf numFmtId="3" fontId="26" fillId="50" borderId="23" xfId="0" applyNumberFormat="1" applyFont="1" applyFill="1" applyBorder="1" applyAlignment="1" applyProtection="1">
      <alignment horizontal="center"/>
      <protection/>
    </xf>
    <xf numFmtId="3" fontId="26" fillId="50" borderId="23" xfId="0" applyNumberFormat="1" applyFont="1" applyFill="1" applyBorder="1" applyAlignment="1" applyProtection="1">
      <alignment wrapText="1"/>
      <protection/>
    </xf>
    <xf numFmtId="3" fontId="26" fillId="52" borderId="23" xfId="0" applyNumberFormat="1" applyFont="1" applyFill="1" applyBorder="1" applyAlignment="1" applyProtection="1">
      <alignment horizontal="center"/>
      <protection/>
    </xf>
    <xf numFmtId="3" fontId="26" fillId="52" borderId="23" xfId="0" applyNumberFormat="1" applyFont="1" applyFill="1" applyBorder="1" applyAlignment="1" applyProtection="1">
      <alignment wrapText="1"/>
      <protection/>
    </xf>
    <xf numFmtId="0" fontId="26" fillId="20" borderId="23" xfId="0" applyNumberFormat="1" applyFont="1" applyFill="1" applyBorder="1" applyAlignment="1" applyProtection="1">
      <alignment horizontal="left" wrapText="1"/>
      <protection/>
    </xf>
    <xf numFmtId="3" fontId="26" fillId="0" borderId="23" xfId="0" applyNumberFormat="1" applyFont="1" applyFill="1" applyBorder="1" applyAlignment="1" applyProtection="1">
      <alignment horizontal="center"/>
      <protection/>
    </xf>
    <xf numFmtId="3" fontId="26" fillId="0" borderId="23" xfId="0" applyNumberFormat="1" applyFont="1" applyFill="1" applyBorder="1" applyAlignment="1" applyProtection="1">
      <alignment wrapText="1"/>
      <protection/>
    </xf>
    <xf numFmtId="0" fontId="26" fillId="20" borderId="23" xfId="0" applyNumberFormat="1" applyFont="1" applyFill="1" applyBorder="1" applyAlignment="1" applyProtection="1">
      <alignment horizontal="left"/>
      <protection/>
    </xf>
    <xf numFmtId="0" fontId="26" fillId="20" borderId="23" xfId="0" applyNumberFormat="1" applyFont="1" applyFill="1" applyBorder="1" applyAlignment="1" applyProtection="1">
      <alignment wrapText="1"/>
      <protection/>
    </xf>
    <xf numFmtId="3" fontId="26" fillId="52" borderId="23" xfId="0" applyNumberFormat="1" applyFont="1" applyFill="1" applyBorder="1" applyAlignment="1" applyProtection="1">
      <alignment horizontal="center" wrapText="1"/>
      <protection/>
    </xf>
    <xf numFmtId="1" fontId="35" fillId="0" borderId="23" xfId="0" applyNumberFormat="1" applyFont="1" applyFill="1" applyBorder="1" applyAlignment="1" applyProtection="1">
      <alignment horizontal="center"/>
      <protection/>
    </xf>
    <xf numFmtId="3" fontId="35" fillId="0" borderId="23" xfId="0" applyNumberFormat="1" applyFont="1" applyFill="1" applyBorder="1" applyAlignment="1" applyProtection="1">
      <alignment wrapText="1"/>
      <protection/>
    </xf>
    <xf numFmtId="4" fontId="35" fillId="50" borderId="23" xfId="0" applyNumberFormat="1" applyFont="1" applyFill="1" applyBorder="1" applyAlignment="1" applyProtection="1">
      <alignment/>
      <protection/>
    </xf>
    <xf numFmtId="4" fontId="26" fillId="24" borderId="23" xfId="0" applyNumberFormat="1" applyFont="1" applyFill="1" applyBorder="1" applyAlignment="1" applyProtection="1">
      <alignment/>
      <protection/>
    </xf>
    <xf numFmtId="0" fontId="27" fillId="0" borderId="30" xfId="0" applyNumberFormat="1" applyFont="1" applyFill="1" applyBorder="1" applyAlignment="1" applyProtection="1">
      <alignment horizontal="center"/>
      <protection/>
    </xf>
    <xf numFmtId="0" fontId="34" fillId="0" borderId="31" xfId="0" applyNumberFormat="1" applyFont="1" applyFill="1" applyBorder="1" applyAlignment="1" applyProtection="1">
      <alignment wrapText="1"/>
      <protection/>
    </xf>
    <xf numFmtId="0" fontId="27" fillId="0" borderId="31" xfId="0" applyNumberFormat="1" applyFont="1" applyFill="1" applyBorder="1" applyAlignment="1" applyProtection="1">
      <alignment/>
      <protection/>
    </xf>
    <xf numFmtId="0" fontId="27" fillId="0" borderId="32" xfId="0" applyNumberFormat="1" applyFont="1" applyFill="1" applyBorder="1" applyAlignment="1" applyProtection="1">
      <alignment/>
      <protection/>
    </xf>
    <xf numFmtId="0" fontId="27" fillId="0" borderId="33" xfId="0" applyNumberFormat="1" applyFont="1" applyFill="1" applyBorder="1" applyAlignment="1" applyProtection="1">
      <alignment horizontal="center"/>
      <protection/>
    </xf>
    <xf numFmtId="0" fontId="27" fillId="0" borderId="34" xfId="0" applyNumberFormat="1" applyFont="1" applyFill="1" applyBorder="1" applyAlignment="1" applyProtection="1">
      <alignment wrapText="1"/>
      <protection/>
    </xf>
    <xf numFmtId="0" fontId="25" fillId="0" borderId="34" xfId="0" applyNumberFormat="1" applyFont="1" applyFill="1" applyBorder="1" applyAlignment="1" applyProtection="1">
      <alignment/>
      <protection/>
    </xf>
    <xf numFmtId="0" fontId="25" fillId="0" borderId="35" xfId="0" applyNumberFormat="1" applyFont="1" applyFill="1" applyBorder="1" applyAlignment="1" applyProtection="1">
      <alignment/>
      <protection/>
    </xf>
    <xf numFmtId="0" fontId="21" fillId="0" borderId="36" xfId="0" applyFont="1" applyBorder="1" applyAlignment="1">
      <alignment/>
    </xf>
    <xf numFmtId="0" fontId="35" fillId="0" borderId="23" xfId="0" applyNumberFormat="1" applyFont="1" applyFill="1" applyBorder="1" applyAlignment="1" applyProtection="1">
      <alignment/>
      <protection/>
    </xf>
    <xf numFmtId="4" fontId="26" fillId="20" borderId="23" xfId="0" applyNumberFormat="1" applyFont="1" applyFill="1" applyBorder="1" applyAlignment="1" applyProtection="1">
      <alignment horizontal="right"/>
      <protection/>
    </xf>
    <xf numFmtId="4" fontId="35" fillId="54" borderId="23" xfId="0" applyNumberFormat="1" applyFont="1" applyFill="1" applyBorder="1" applyAlignment="1" applyProtection="1">
      <alignment/>
      <protection/>
    </xf>
    <xf numFmtId="4" fontId="26" fillId="20" borderId="23" xfId="0" applyNumberFormat="1" applyFont="1" applyFill="1" applyBorder="1" applyAlignment="1">
      <alignment/>
    </xf>
    <xf numFmtId="0" fontId="26" fillId="52" borderId="23" xfId="0" applyFont="1" applyFill="1" applyBorder="1" applyAlignment="1">
      <alignment horizontal="center"/>
    </xf>
    <xf numFmtId="0" fontId="26" fillId="52" borderId="23" xfId="0" applyFont="1" applyFill="1" applyBorder="1" applyAlignment="1">
      <alignment wrapText="1"/>
    </xf>
    <xf numFmtId="4" fontId="26" fillId="52" borderId="23" xfId="0" applyNumberFormat="1" applyFont="1" applyFill="1" applyBorder="1" applyAlignment="1">
      <alignment/>
    </xf>
    <xf numFmtId="0" fontId="26" fillId="50" borderId="23" xfId="0" applyFont="1" applyFill="1" applyBorder="1" applyAlignment="1">
      <alignment horizontal="center"/>
    </xf>
    <xf numFmtId="0" fontId="26" fillId="50" borderId="23" xfId="0" applyFont="1" applyFill="1" applyBorder="1" applyAlignment="1">
      <alignment wrapText="1"/>
    </xf>
    <xf numFmtId="4" fontId="26" fillId="50" borderId="23" xfId="0" applyNumberFormat="1" applyFont="1" applyFill="1" applyBorder="1" applyAlignment="1">
      <alignment/>
    </xf>
    <xf numFmtId="0" fontId="26" fillId="0" borderId="23" xfId="0" applyFont="1" applyBorder="1" applyAlignment="1">
      <alignment horizontal="center"/>
    </xf>
    <xf numFmtId="4" fontId="26" fillId="0" borderId="23" xfId="0" applyNumberFormat="1" applyFont="1" applyBorder="1" applyAlignment="1">
      <alignment/>
    </xf>
    <xf numFmtId="0" fontId="35" fillId="0" borderId="23" xfId="0" applyFont="1" applyBorder="1" applyAlignment="1">
      <alignment horizontal="center"/>
    </xf>
    <xf numFmtId="0" fontId="35" fillId="0" borderId="23" xfId="0" applyFont="1" applyBorder="1" applyAlignment="1">
      <alignment wrapText="1"/>
    </xf>
    <xf numFmtId="4" fontId="35" fillId="0" borderId="23" xfId="0" applyNumberFormat="1" applyFont="1" applyBorder="1" applyAlignment="1">
      <alignment/>
    </xf>
    <xf numFmtId="0" fontId="26" fillId="0" borderId="23" xfId="0" applyFont="1" applyBorder="1" applyAlignment="1">
      <alignment horizontal="left" wrapText="1"/>
    </xf>
    <xf numFmtId="0" fontId="26" fillId="0" borderId="23" xfId="0" applyFont="1" applyBorder="1" applyAlignment="1">
      <alignment/>
    </xf>
    <xf numFmtId="0" fontId="27" fillId="0" borderId="23" xfId="0" applyFont="1" applyBorder="1" applyAlignment="1">
      <alignment horizontal="center" vertical="center" wrapText="1"/>
    </xf>
    <xf numFmtId="1" fontId="22" fillId="0" borderId="37" xfId="0" applyNumberFormat="1" applyFont="1" applyBorder="1" applyAlignment="1">
      <alignment horizontal="left" wrapText="1"/>
    </xf>
    <xf numFmtId="4" fontId="22" fillId="0" borderId="37" xfId="0" applyNumberFormat="1" applyFont="1" applyBorder="1" applyAlignment="1">
      <alignment horizontal="center"/>
    </xf>
    <xf numFmtId="0" fontId="32" fillId="50" borderId="22" xfId="0" applyNumberFormat="1" applyFont="1" applyFill="1" applyBorder="1" applyAlignment="1" applyProtection="1" quotePrefix="1">
      <alignment horizontal="left" wrapText="1"/>
      <protection/>
    </xf>
    <xf numFmtId="0" fontId="33" fillId="50" borderId="19" xfId="0" applyNumberFormat="1" applyFont="1" applyFill="1" applyBorder="1" applyAlignment="1" applyProtection="1">
      <alignment wrapText="1"/>
      <protection/>
    </xf>
    <xf numFmtId="0" fontId="32" fillId="0" borderId="22" xfId="0" applyNumberFormat="1" applyFont="1" applyFill="1" applyBorder="1" applyAlignment="1" applyProtection="1">
      <alignment horizontal="left" wrapText="1"/>
      <protection/>
    </xf>
    <xf numFmtId="0" fontId="33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28" fillId="0" borderId="0" xfId="0" applyFont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2" fillId="0" borderId="22" xfId="0" applyFont="1" applyBorder="1" applyAlignment="1" quotePrefix="1">
      <alignment horizontal="left"/>
    </xf>
    <xf numFmtId="0" fontId="32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2" fillId="50" borderId="22" xfId="0" applyNumberFormat="1" applyFont="1" applyFill="1" applyBorder="1" applyAlignment="1" applyProtection="1">
      <alignment horizontal="left" wrapText="1"/>
      <protection/>
    </xf>
    <xf numFmtId="0" fontId="21" fillId="50" borderId="19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23" xfId="0" applyFont="1" applyBorder="1" applyAlignment="1">
      <alignment vertical="center" wrapText="1"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9" fillId="0" borderId="22" xfId="0" applyNumberFormat="1" applyFont="1" applyFill="1" applyBorder="1" applyAlignment="1" applyProtection="1">
      <alignment horizontal="left" wrapText="1"/>
      <protection/>
    </xf>
    <xf numFmtId="0" fontId="31" fillId="0" borderId="19" xfId="0" applyNumberFormat="1" applyFont="1" applyFill="1" applyBorder="1" applyAlignment="1" applyProtection="1">
      <alignment wrapText="1"/>
      <protection/>
    </xf>
    <xf numFmtId="0" fontId="25" fillId="0" borderId="19" xfId="0" applyNumberFormat="1" applyFont="1" applyFill="1" applyBorder="1" applyAlignment="1" applyProtection="1">
      <alignment/>
      <protection/>
    </xf>
    <xf numFmtId="0" fontId="32" fillId="0" borderId="29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4" fontId="22" fillId="0" borderId="29" xfId="0" applyNumberFormat="1" applyFont="1" applyBorder="1" applyAlignment="1">
      <alignment horizontal="center"/>
    </xf>
    <xf numFmtId="4" fontId="22" fillId="0" borderId="38" xfId="0" applyNumberFormat="1" applyFont="1" applyBorder="1" applyAlignment="1">
      <alignment horizontal="center"/>
    </xf>
    <xf numFmtId="4" fontId="22" fillId="0" borderId="39" xfId="0" applyNumberFormat="1" applyFont="1" applyBorder="1" applyAlignment="1">
      <alignment horizontal="center"/>
    </xf>
    <xf numFmtId="0" fontId="32" fillId="0" borderId="40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26" fillId="24" borderId="23" xfId="0" applyNumberFormat="1" applyFont="1" applyFill="1" applyBorder="1" applyAlignment="1" applyProtection="1">
      <alignment horizontal="center"/>
      <protection/>
    </xf>
    <xf numFmtId="0" fontId="26" fillId="20" borderId="22" xfId="0" applyFont="1" applyFill="1" applyBorder="1" applyAlignment="1">
      <alignment horizontal="left"/>
    </xf>
    <xf numFmtId="0" fontId="26" fillId="20" borderId="42" xfId="0" applyFont="1" applyFill="1" applyBorder="1" applyAlignment="1">
      <alignment horizontal="left"/>
    </xf>
    <xf numFmtId="0" fontId="26" fillId="20" borderId="23" xfId="0" applyNumberFormat="1" applyFont="1" applyFill="1" applyBorder="1" applyAlignment="1" applyProtection="1">
      <alignment horizontal="left" wrapText="1"/>
      <protection/>
    </xf>
    <xf numFmtId="3" fontId="26" fillId="20" borderId="23" xfId="0" applyNumberFormat="1" applyFont="1" applyFill="1" applyBorder="1" applyAlignment="1" applyProtection="1">
      <alignment horizontal="left"/>
      <protection/>
    </xf>
    <xf numFmtId="0" fontId="26" fillId="20" borderId="22" xfId="0" applyNumberFormat="1" applyFont="1" applyFill="1" applyBorder="1" applyAlignment="1" applyProtection="1">
      <alignment horizontal="left"/>
      <protection/>
    </xf>
    <xf numFmtId="0" fontId="26" fillId="20" borderId="42" xfId="0" applyNumberFormat="1" applyFont="1" applyFill="1" applyBorder="1" applyAlignment="1" applyProtection="1">
      <alignment horizontal="left"/>
      <protection/>
    </xf>
    <xf numFmtId="0" fontId="26" fillId="28" borderId="23" xfId="0" applyNumberFormat="1" applyFont="1" applyFill="1" applyBorder="1" applyAlignment="1" applyProtection="1">
      <alignment horizontal="left" wrapText="1"/>
      <protection/>
    </xf>
    <xf numFmtId="0" fontId="28" fillId="0" borderId="34" xfId="0" applyNumberFormat="1" applyFont="1" applyFill="1" applyBorder="1" applyAlignment="1" applyProtection="1">
      <alignment horizontal="center" vertical="center"/>
      <protection/>
    </xf>
    <xf numFmtId="0" fontId="26" fillId="51" borderId="23" xfId="0" applyNumberFormat="1" applyFont="1" applyFill="1" applyBorder="1" applyAlignment="1" applyProtection="1">
      <alignment horizontal="left" wrapText="1"/>
      <protection/>
    </xf>
    <xf numFmtId="3" fontId="26" fillId="20" borderId="23" xfId="0" applyNumberFormat="1" applyFont="1" applyFill="1" applyBorder="1" applyAlignment="1" applyProtection="1">
      <alignment wrapText="1"/>
      <protection/>
    </xf>
    <xf numFmtId="0" fontId="26" fillId="51" borderId="22" xfId="0" applyNumberFormat="1" applyFont="1" applyFill="1" applyBorder="1" applyAlignment="1" applyProtection="1">
      <alignment horizontal="left"/>
      <protection/>
    </xf>
    <xf numFmtId="0" fontId="26" fillId="51" borderId="42" xfId="0" applyNumberFormat="1" applyFont="1" applyFill="1" applyBorder="1" applyAlignment="1" applyProtection="1">
      <alignment horizontal="left"/>
      <protection/>
    </xf>
    <xf numFmtId="0" fontId="26" fillId="28" borderId="22" xfId="0" applyNumberFormat="1" applyFont="1" applyFill="1" applyBorder="1" applyAlignment="1" applyProtection="1">
      <alignment horizontal="left" wrapText="1"/>
      <protection/>
    </xf>
    <xf numFmtId="0" fontId="26" fillId="28" borderId="42" xfId="0" applyNumberFormat="1" applyFont="1" applyFill="1" applyBorder="1" applyAlignment="1" applyProtection="1">
      <alignment horizontal="left" wrapText="1"/>
      <protection/>
    </xf>
    <xf numFmtId="0" fontId="26" fillId="20" borderId="22" xfId="0" applyNumberFormat="1" applyFont="1" applyFill="1" applyBorder="1" applyAlignment="1" applyProtection="1">
      <alignment horizontal="left" wrapText="1"/>
      <protection/>
    </xf>
    <xf numFmtId="0" fontId="26" fillId="20" borderId="42" xfId="0" applyNumberFormat="1" applyFont="1" applyFill="1" applyBorder="1" applyAlignment="1" applyProtection="1">
      <alignment horizontal="left" wrapText="1"/>
      <protection/>
    </xf>
    <xf numFmtId="0" fontId="26" fillId="53" borderId="22" xfId="0" applyNumberFormat="1" applyFont="1" applyFill="1" applyBorder="1" applyAlignment="1" applyProtection="1">
      <alignment horizontal="left"/>
      <protection/>
    </xf>
    <xf numFmtId="0" fontId="26" fillId="53" borderId="42" xfId="0" applyNumberFormat="1" applyFont="1" applyFill="1" applyBorder="1" applyAlignment="1" applyProtection="1">
      <alignment horizontal="left"/>
      <protection/>
    </xf>
    <xf numFmtId="0" fontId="26" fillId="54" borderId="22" xfId="0" applyFont="1" applyFill="1" applyBorder="1" applyAlignment="1">
      <alignment horizontal="left" wrapText="1"/>
    </xf>
    <xf numFmtId="0" fontId="26" fillId="54" borderId="42" xfId="0" applyFont="1" applyFill="1" applyBorder="1" applyAlignment="1">
      <alignment horizontal="left" wrapText="1"/>
    </xf>
    <xf numFmtId="3" fontId="26" fillId="28" borderId="23" xfId="0" applyNumberFormat="1" applyFont="1" applyFill="1" applyBorder="1" applyAlignment="1" applyProtection="1">
      <alignment horizontal="left" wrapText="1"/>
      <protection/>
    </xf>
    <xf numFmtId="3" fontId="26" fillId="20" borderId="23" xfId="0" applyNumberFormat="1" applyFont="1" applyFill="1" applyBorder="1" applyAlignment="1" applyProtection="1">
      <alignment horizontal="left" wrapText="1"/>
      <protection/>
    </xf>
    <xf numFmtId="0" fontId="26" fillId="53" borderId="22" xfId="0" applyNumberFormat="1" applyFont="1" applyFill="1" applyBorder="1" applyAlignment="1" applyProtection="1">
      <alignment horizontal="left" wrapText="1"/>
      <protection/>
    </xf>
    <xf numFmtId="0" fontId="26" fillId="53" borderId="42" xfId="0" applyNumberFormat="1" applyFont="1" applyFill="1" applyBorder="1" applyAlignment="1" applyProtection="1">
      <alignment horizontal="left" wrapText="1"/>
      <protection/>
    </xf>
    <xf numFmtId="0" fontId="26" fillId="20" borderId="23" xfId="0" applyNumberFormat="1" applyFont="1" applyFill="1" applyBorder="1" applyAlignment="1" applyProtection="1">
      <alignment horizontal="left" vertical="top" wrapText="1"/>
      <protection/>
    </xf>
    <xf numFmtId="0" fontId="26" fillId="51" borderId="23" xfId="0" applyNumberFormat="1" applyFont="1" applyFill="1" applyBorder="1" applyAlignment="1" applyProtection="1">
      <alignment horizontal="left"/>
      <protection/>
    </xf>
    <xf numFmtId="1" fontId="22" fillId="49" borderId="36" xfId="0" applyNumberFormat="1" applyFont="1" applyFill="1" applyBorder="1" applyAlignment="1">
      <alignment horizontal="left" wrapText="1"/>
    </xf>
    <xf numFmtId="0" fontId="22" fillId="0" borderId="43" xfId="0" applyFont="1" applyBorder="1" applyAlignment="1">
      <alignment vertical="center" wrapText="1"/>
    </xf>
    <xf numFmtId="0" fontId="22" fillId="0" borderId="44" xfId="0" applyFont="1" applyBorder="1" applyAlignment="1">
      <alignment vertical="center" wrapText="1"/>
    </xf>
    <xf numFmtId="0" fontId="22" fillId="0" borderId="45" xfId="0" applyFont="1" applyBorder="1" applyAlignment="1">
      <alignment vertical="center" wrapText="1"/>
    </xf>
    <xf numFmtId="4" fontId="21" fillId="55" borderId="23" xfId="0" applyNumberFormat="1" applyFont="1" applyFill="1" applyBorder="1" applyAlignment="1">
      <alignment horizontal="center" vertical="center" wrapText="1"/>
    </xf>
    <xf numFmtId="4" fontId="21" fillId="55" borderId="23" xfId="0" applyNumberFormat="1" applyFont="1" applyFill="1" applyBorder="1" applyAlignment="1">
      <alignment horizontal="right"/>
    </xf>
    <xf numFmtId="4" fontId="21" fillId="55" borderId="23" xfId="0" applyNumberFormat="1" applyFont="1" applyFill="1" applyBorder="1" applyAlignment="1">
      <alignment horizontal="right" wrapText="1"/>
    </xf>
    <xf numFmtId="4" fontId="21" fillId="55" borderId="23" xfId="0" applyNumberFormat="1" applyFont="1" applyFill="1" applyBorder="1" applyAlignment="1">
      <alignment horizontal="right" vertical="center" wrapText="1"/>
    </xf>
    <xf numFmtId="4" fontId="21" fillId="55" borderId="23" xfId="0" applyNumberFormat="1" applyFont="1" applyFill="1" applyBorder="1" applyAlignment="1">
      <alignment/>
    </xf>
    <xf numFmtId="0" fontId="22" fillId="0" borderId="46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4" fontId="21" fillId="55" borderId="47" xfId="0" applyNumberFormat="1" applyFont="1" applyFill="1" applyBorder="1" applyAlignment="1">
      <alignment horizontal="right" vertical="center" wrapText="1"/>
    </xf>
    <xf numFmtId="4" fontId="21" fillId="55" borderId="47" xfId="0" applyNumberFormat="1" applyFont="1" applyFill="1" applyBorder="1" applyAlignment="1">
      <alignment horizontal="right"/>
    </xf>
    <xf numFmtId="4" fontId="21" fillId="0" borderId="21" xfId="0" applyNumberFormat="1" applyFont="1" applyBorder="1" applyAlignment="1">
      <alignment/>
    </xf>
    <xf numFmtId="0" fontId="25" fillId="0" borderId="36" xfId="0" applyNumberFormat="1" applyFont="1" applyFill="1" applyBorder="1" applyAlignment="1" applyProtection="1">
      <alignment/>
      <protection/>
    </xf>
    <xf numFmtId="1" fontId="22" fillId="0" borderId="0" xfId="0" applyNumberFormat="1" applyFont="1" applyBorder="1" applyAlignment="1">
      <alignment horizontal="left" wrapText="1"/>
    </xf>
    <xf numFmtId="4" fontId="22" fillId="0" borderId="0" xfId="0" applyNumberFormat="1" applyFont="1" applyBorder="1" applyAlignment="1">
      <alignment horizontal="center"/>
    </xf>
    <xf numFmtId="1" fontId="21" fillId="55" borderId="48" xfId="0" applyNumberFormat="1" applyFont="1" applyFill="1" applyBorder="1" applyAlignment="1">
      <alignment horizontal="left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962025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981075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971550" cy="1647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29</xdr:row>
      <xdr:rowOff>19050</xdr:rowOff>
    </xdr:from>
    <xdr:to>
      <xdr:col>1</xdr:col>
      <xdr:colOff>0</xdr:colOff>
      <xdr:row>31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191250"/>
          <a:ext cx="962025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29</xdr:row>
      <xdr:rowOff>19050</xdr:rowOff>
    </xdr:from>
    <xdr:to>
      <xdr:col>0</xdr:col>
      <xdr:colOff>981075</xdr:colOff>
      <xdr:row>31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191250"/>
          <a:ext cx="971550" cy="1609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57</xdr:row>
      <xdr:rowOff>19050</xdr:rowOff>
    </xdr:from>
    <xdr:to>
      <xdr:col>1</xdr:col>
      <xdr:colOff>0</xdr:colOff>
      <xdr:row>59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2277725"/>
          <a:ext cx="962025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57</xdr:row>
      <xdr:rowOff>19050</xdr:rowOff>
    </xdr:from>
    <xdr:to>
      <xdr:col>0</xdr:col>
      <xdr:colOff>981075</xdr:colOff>
      <xdr:row>59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2277725"/>
          <a:ext cx="97155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H16" sqref="H16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27" customWidth="1"/>
    <col min="5" max="5" width="44.7109375" style="3" customWidth="1"/>
    <col min="6" max="6" width="16.00390625" style="3" bestFit="1" customWidth="1"/>
    <col min="7" max="7" width="17.28125" style="3" customWidth="1"/>
    <col min="8" max="8" width="16.7109375" style="3" customWidth="1"/>
    <col min="9" max="16384" width="11.421875" style="3" customWidth="1"/>
  </cols>
  <sheetData>
    <row r="1" spans="1:8" ht="48" customHeight="1">
      <c r="A1" s="116" t="s">
        <v>140</v>
      </c>
      <c r="B1" s="116"/>
      <c r="C1" s="116"/>
      <c r="D1" s="116"/>
      <c r="E1" s="116"/>
      <c r="F1" s="116"/>
      <c r="G1" s="116"/>
      <c r="H1" s="116"/>
    </row>
    <row r="2" spans="1:8" s="15" customFormat="1" ht="26.25" customHeight="1">
      <c r="A2" s="117" t="s">
        <v>39</v>
      </c>
      <c r="B2" s="117"/>
      <c r="C2" s="117"/>
      <c r="D2" s="117"/>
      <c r="E2" s="117"/>
      <c r="F2" s="117"/>
      <c r="G2" s="118"/>
      <c r="H2" s="118"/>
    </row>
    <row r="3" spans="1:8" ht="25.5" customHeight="1">
      <c r="A3" s="117"/>
      <c r="B3" s="117"/>
      <c r="C3" s="117"/>
      <c r="D3" s="117"/>
      <c r="E3" s="117"/>
      <c r="F3" s="117"/>
      <c r="G3" s="117"/>
      <c r="H3" s="119"/>
    </row>
    <row r="4" spans="1:5" ht="9" customHeight="1" hidden="1">
      <c r="A4" s="16"/>
      <c r="B4" s="17"/>
      <c r="C4" s="17"/>
      <c r="D4" s="17"/>
      <c r="E4" s="17"/>
    </row>
    <row r="5" spans="1:8" s="13" customFormat="1" ht="42" customHeight="1">
      <c r="A5" s="18"/>
      <c r="B5" s="19"/>
      <c r="C5" s="19"/>
      <c r="D5" s="20"/>
      <c r="E5" s="21"/>
      <c r="F5" s="108" t="s">
        <v>141</v>
      </c>
      <c r="G5" s="108" t="s">
        <v>139</v>
      </c>
      <c r="H5" s="108" t="s">
        <v>142</v>
      </c>
    </row>
    <row r="6" spans="1:8" ht="15.75" customHeight="1">
      <c r="A6" s="123" t="s">
        <v>40</v>
      </c>
      <c r="B6" s="112"/>
      <c r="C6" s="112"/>
      <c r="D6" s="112"/>
      <c r="E6" s="124"/>
      <c r="F6" s="41">
        <f>F7+F8</f>
        <v>19413606.46</v>
      </c>
      <c r="G6" s="41">
        <f>G7+G8</f>
        <v>19428606.46</v>
      </c>
      <c r="H6" s="41">
        <f>H7+H8</f>
        <v>19428606.46</v>
      </c>
    </row>
    <row r="7" spans="1:8" ht="15.75" customHeight="1">
      <c r="A7" s="113" t="s">
        <v>0</v>
      </c>
      <c r="B7" s="114"/>
      <c r="C7" s="114"/>
      <c r="D7" s="114"/>
      <c r="E7" s="115"/>
      <c r="F7" s="42">
        <v>19413606.46</v>
      </c>
      <c r="G7" s="42">
        <v>19428606.46</v>
      </c>
      <c r="H7" s="42">
        <v>19428606.46</v>
      </c>
    </row>
    <row r="8" spans="1:8" ht="15.75">
      <c r="A8" s="120" t="s">
        <v>1</v>
      </c>
      <c r="B8" s="115"/>
      <c r="C8" s="115"/>
      <c r="D8" s="115"/>
      <c r="E8" s="115"/>
      <c r="F8" s="42"/>
      <c r="G8" s="42"/>
      <c r="H8" s="42"/>
    </row>
    <row r="9" spans="1:8" ht="15.75">
      <c r="A9" s="33" t="s">
        <v>41</v>
      </c>
      <c r="B9" s="47"/>
      <c r="C9" s="47"/>
      <c r="D9" s="47"/>
      <c r="E9" s="47"/>
      <c r="F9" s="43">
        <f>F10+F11</f>
        <v>19428606.46</v>
      </c>
      <c r="G9" s="43">
        <f>G10+G11</f>
        <v>19428606.46</v>
      </c>
      <c r="H9" s="43">
        <f>H10+H11</f>
        <v>19428606.46</v>
      </c>
    </row>
    <row r="10" spans="1:8" ht="15.75" customHeight="1">
      <c r="A10" s="121" t="s">
        <v>2</v>
      </c>
      <c r="B10" s="114"/>
      <c r="C10" s="114"/>
      <c r="D10" s="114"/>
      <c r="E10" s="122"/>
      <c r="F10" s="44">
        <v>17672106.46</v>
      </c>
      <c r="G10" s="44">
        <v>17672106.46</v>
      </c>
      <c r="H10" s="44">
        <v>17672106.46</v>
      </c>
    </row>
    <row r="11" spans="1:8" ht="15.75">
      <c r="A11" s="120" t="s">
        <v>3</v>
      </c>
      <c r="B11" s="115"/>
      <c r="C11" s="115"/>
      <c r="D11" s="115"/>
      <c r="E11" s="115"/>
      <c r="F11" s="44">
        <v>1756500</v>
      </c>
      <c r="G11" s="44">
        <v>1756500</v>
      </c>
      <c r="H11" s="44">
        <v>1756500</v>
      </c>
    </row>
    <row r="12" spans="1:8" ht="15.75" customHeight="1">
      <c r="A12" s="111" t="s">
        <v>4</v>
      </c>
      <c r="B12" s="112"/>
      <c r="C12" s="112"/>
      <c r="D12" s="112"/>
      <c r="E12" s="112"/>
      <c r="F12" s="41">
        <f>+F6-F9</f>
        <v>-15000</v>
      </c>
      <c r="G12" s="41">
        <f>+G6-G9</f>
        <v>0</v>
      </c>
      <c r="H12" s="41">
        <f>+H6-H9</f>
        <v>0</v>
      </c>
    </row>
    <row r="13" spans="1:8" ht="18">
      <c r="A13" s="117"/>
      <c r="B13" s="125"/>
      <c r="C13" s="125"/>
      <c r="D13" s="125"/>
      <c r="E13" s="125"/>
      <c r="F13" s="119"/>
      <c r="G13" s="119"/>
      <c r="H13" s="119"/>
    </row>
    <row r="14" spans="1:8" ht="25.5">
      <c r="A14" s="18"/>
      <c r="B14" s="19"/>
      <c r="C14" s="19"/>
      <c r="D14" s="20"/>
      <c r="E14" s="21"/>
      <c r="F14" s="108" t="s">
        <v>141</v>
      </c>
      <c r="G14" s="108" t="s">
        <v>139</v>
      </c>
      <c r="H14" s="108" t="s">
        <v>142</v>
      </c>
    </row>
    <row r="15" spans="1:8" ht="31.5" customHeight="1">
      <c r="A15" s="128" t="s">
        <v>97</v>
      </c>
      <c r="B15" s="129"/>
      <c r="C15" s="129"/>
      <c r="D15" s="129"/>
      <c r="E15" s="130"/>
      <c r="F15" s="48">
        <v>15000</v>
      </c>
      <c r="G15" s="48"/>
      <c r="H15" s="22"/>
    </row>
    <row r="16" spans="1:8" ht="34.5" customHeight="1">
      <c r="A16" s="126" t="s">
        <v>96</v>
      </c>
      <c r="B16" s="126"/>
      <c r="C16" s="126"/>
      <c r="D16" s="126"/>
      <c r="E16" s="126"/>
      <c r="F16" s="45">
        <v>15000</v>
      </c>
      <c r="G16" s="45">
        <v>0</v>
      </c>
      <c r="H16" s="44">
        <v>0</v>
      </c>
    </row>
    <row r="17" spans="1:8" ht="18">
      <c r="A17" s="127"/>
      <c r="B17" s="125"/>
      <c r="C17" s="125"/>
      <c r="D17" s="125"/>
      <c r="E17" s="125"/>
      <c r="F17" s="119"/>
      <c r="G17" s="119"/>
      <c r="H17" s="119"/>
    </row>
    <row r="18" spans="1:8" ht="25.5">
      <c r="A18" s="18"/>
      <c r="B18" s="19"/>
      <c r="C18" s="19"/>
      <c r="D18" s="20"/>
      <c r="E18" s="21"/>
      <c r="F18" s="108" t="s">
        <v>141</v>
      </c>
      <c r="G18" s="108" t="s">
        <v>139</v>
      </c>
      <c r="H18" s="108" t="s">
        <v>142</v>
      </c>
    </row>
    <row r="19" spans="1:8" ht="15.75" customHeight="1">
      <c r="A19" s="113" t="s">
        <v>5</v>
      </c>
      <c r="B19" s="114"/>
      <c r="C19" s="114"/>
      <c r="D19" s="114"/>
      <c r="E19" s="114"/>
      <c r="F19" s="42">
        <v>0</v>
      </c>
      <c r="G19" s="42">
        <v>0</v>
      </c>
      <c r="H19" s="42">
        <v>0</v>
      </c>
    </row>
    <row r="20" spans="1:8" ht="15.75" customHeight="1">
      <c r="A20" s="113" t="s">
        <v>6</v>
      </c>
      <c r="B20" s="114"/>
      <c r="C20" s="114"/>
      <c r="D20" s="114"/>
      <c r="E20" s="114"/>
      <c r="F20" s="42">
        <v>0</v>
      </c>
      <c r="G20" s="42">
        <v>0</v>
      </c>
      <c r="H20" s="42">
        <v>0</v>
      </c>
    </row>
    <row r="21" spans="1:8" ht="15.75" customHeight="1">
      <c r="A21" s="121" t="s">
        <v>7</v>
      </c>
      <c r="B21" s="114"/>
      <c r="C21" s="114"/>
      <c r="D21" s="114"/>
      <c r="E21" s="114"/>
      <c r="F21" s="42">
        <v>0</v>
      </c>
      <c r="G21" s="42">
        <v>0</v>
      </c>
      <c r="H21" s="42">
        <v>0</v>
      </c>
    </row>
    <row r="22" spans="1:8" ht="18">
      <c r="A22" s="24"/>
      <c r="B22" s="25"/>
      <c r="C22" s="23"/>
      <c r="D22" s="26"/>
      <c r="E22" s="25"/>
      <c r="F22" s="46"/>
      <c r="G22" s="46"/>
      <c r="H22" s="46"/>
    </row>
    <row r="23" spans="1:8" ht="15.75" customHeight="1">
      <c r="A23" s="121" t="s">
        <v>8</v>
      </c>
      <c r="B23" s="114"/>
      <c r="C23" s="114"/>
      <c r="D23" s="114"/>
      <c r="E23" s="114"/>
      <c r="F23" s="42">
        <v>15000</v>
      </c>
      <c r="G23" s="42">
        <v>0</v>
      </c>
      <c r="H23" s="42">
        <v>0</v>
      </c>
    </row>
  </sheetData>
  <sheetProtection/>
  <mergeCells count="17">
    <mergeCell ref="A13:H13"/>
    <mergeCell ref="A23:E23"/>
    <mergeCell ref="A19:E19"/>
    <mergeCell ref="A20:E20"/>
    <mergeCell ref="A21:E21"/>
    <mergeCell ref="A16:E16"/>
    <mergeCell ref="A17:H17"/>
    <mergeCell ref="A15:E15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  <headerFooter alignWithMargins="0">
    <oddFooter>&amp;CStranica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0"/>
  <sheetViews>
    <sheetView zoomScalePageLayoutView="0" workbookViewId="0" topLeftCell="A48">
      <selection activeCell="N59" sqref="N59"/>
    </sheetView>
  </sheetViews>
  <sheetFormatPr defaultColWidth="11.421875" defaultRowHeight="12.75"/>
  <cols>
    <col min="1" max="1" width="14.7109375" style="11" customWidth="1"/>
    <col min="2" max="2" width="13.28125" style="11" customWidth="1"/>
    <col min="3" max="3" width="13.7109375" style="11" customWidth="1"/>
    <col min="4" max="4" width="11.57421875" style="14" customWidth="1"/>
    <col min="5" max="5" width="12.8515625" style="14" customWidth="1"/>
    <col min="6" max="6" width="12.28125" style="14" customWidth="1"/>
    <col min="7" max="7" width="13.140625" style="3" customWidth="1"/>
    <col min="8" max="8" width="10.28125" style="3" customWidth="1"/>
    <col min="9" max="9" width="11.00390625" style="3" customWidth="1"/>
    <col min="10" max="10" width="17.57421875" style="3" customWidth="1"/>
    <col min="11" max="11" width="7.8515625" style="3" customWidth="1"/>
    <col min="12" max="12" width="14.28125" style="3" customWidth="1"/>
    <col min="13" max="13" width="7.8515625" style="3" customWidth="1"/>
    <col min="14" max="16384" width="11.421875" style="3" customWidth="1"/>
  </cols>
  <sheetData>
    <row r="1" spans="1:10" ht="24" customHeight="1">
      <c r="A1" s="117" t="s">
        <v>9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s="1" customFormat="1" ht="13.5" thickBot="1">
      <c r="A2" s="7"/>
      <c r="J2" s="8" t="s">
        <v>10</v>
      </c>
    </row>
    <row r="3" spans="1:10" s="1" customFormat="1" ht="29.25" customHeight="1" thickBot="1">
      <c r="A3" s="32" t="s">
        <v>11</v>
      </c>
      <c r="B3" s="131" t="s">
        <v>143</v>
      </c>
      <c r="C3" s="132"/>
      <c r="D3" s="132"/>
      <c r="E3" s="132"/>
      <c r="F3" s="132"/>
      <c r="G3" s="132"/>
      <c r="H3" s="132"/>
      <c r="I3" s="132"/>
      <c r="J3" s="133"/>
    </row>
    <row r="4" spans="1:10" s="1" customFormat="1" ht="102">
      <c r="A4" s="167" t="s">
        <v>12</v>
      </c>
      <c r="B4" s="168" t="s">
        <v>73</v>
      </c>
      <c r="C4" s="169" t="s">
        <v>13</v>
      </c>
      <c r="D4" s="169" t="s">
        <v>14</v>
      </c>
      <c r="E4" s="169" t="s">
        <v>91</v>
      </c>
      <c r="F4" s="169" t="s">
        <v>92</v>
      </c>
      <c r="G4" s="169" t="s">
        <v>93</v>
      </c>
      <c r="H4" s="169" t="s">
        <v>15</v>
      </c>
      <c r="I4" s="169" t="s">
        <v>16</v>
      </c>
      <c r="J4" s="170" t="s">
        <v>17</v>
      </c>
    </row>
    <row r="5" spans="1:10" s="1" customFormat="1" ht="12.75">
      <c r="A5" s="185">
        <v>633</v>
      </c>
      <c r="B5" s="171"/>
      <c r="C5" s="172"/>
      <c r="D5" s="173"/>
      <c r="E5" s="173"/>
      <c r="F5" s="173"/>
      <c r="G5" s="174"/>
      <c r="H5" s="174"/>
      <c r="I5" s="174"/>
      <c r="J5" s="179"/>
    </row>
    <row r="6" spans="1:10" s="1" customFormat="1" ht="12.75" hidden="1">
      <c r="A6" s="185">
        <v>6331</v>
      </c>
      <c r="B6" s="171"/>
      <c r="C6" s="172"/>
      <c r="D6" s="173"/>
      <c r="E6" s="173"/>
      <c r="F6" s="173"/>
      <c r="G6" s="174"/>
      <c r="H6" s="174"/>
      <c r="I6" s="174"/>
      <c r="J6" s="179"/>
    </row>
    <row r="7" spans="1:10" s="1" customFormat="1" ht="12.75">
      <c r="A7" s="185">
        <v>634</v>
      </c>
      <c r="B7" s="171"/>
      <c r="C7" s="172"/>
      <c r="D7" s="173"/>
      <c r="E7" s="173"/>
      <c r="F7" s="173">
        <f>F8</f>
        <v>0</v>
      </c>
      <c r="G7" s="174"/>
      <c r="H7" s="174"/>
      <c r="I7" s="174"/>
      <c r="J7" s="179"/>
    </row>
    <row r="8" spans="1:10" s="1" customFormat="1" ht="12.75" hidden="1">
      <c r="A8" s="185">
        <v>6341</v>
      </c>
      <c r="B8" s="171"/>
      <c r="C8" s="172"/>
      <c r="D8" s="173"/>
      <c r="E8" s="173"/>
      <c r="F8" s="173">
        <v>0</v>
      </c>
      <c r="G8" s="174"/>
      <c r="H8" s="174"/>
      <c r="I8" s="174"/>
      <c r="J8" s="179"/>
    </row>
    <row r="9" spans="1:10" s="1" customFormat="1" ht="12.75">
      <c r="A9" s="185">
        <v>636</v>
      </c>
      <c r="B9" s="171"/>
      <c r="C9" s="172"/>
      <c r="D9" s="173"/>
      <c r="E9" s="173">
        <f>E10+E11</f>
        <v>15214500</v>
      </c>
      <c r="F9" s="173"/>
      <c r="G9" s="174">
        <f>SUM(G10:G11)</f>
        <v>926720</v>
      </c>
      <c r="H9" s="174"/>
      <c r="I9" s="174"/>
      <c r="J9" s="179"/>
    </row>
    <row r="10" spans="1:10" s="1" customFormat="1" ht="12.75" hidden="1">
      <c r="A10" s="185">
        <v>6361</v>
      </c>
      <c r="B10" s="171"/>
      <c r="C10" s="172"/>
      <c r="D10" s="173"/>
      <c r="E10" s="173">
        <v>14747500</v>
      </c>
      <c r="F10" s="173"/>
      <c r="G10" s="174">
        <v>893720</v>
      </c>
      <c r="H10" s="174"/>
      <c r="I10" s="174"/>
      <c r="J10" s="179"/>
    </row>
    <row r="11" spans="1:10" s="1" customFormat="1" ht="12.75" hidden="1">
      <c r="A11" s="185">
        <v>6362</v>
      </c>
      <c r="B11" s="171"/>
      <c r="C11" s="172"/>
      <c r="D11" s="173"/>
      <c r="E11" s="173">
        <v>467000</v>
      </c>
      <c r="F11" s="173"/>
      <c r="G11" s="174">
        <v>33000</v>
      </c>
      <c r="H11" s="174"/>
      <c r="I11" s="174"/>
      <c r="J11" s="179"/>
    </row>
    <row r="12" spans="1:10" s="1" customFormat="1" ht="12.75">
      <c r="A12" s="185">
        <v>641</v>
      </c>
      <c r="B12" s="171"/>
      <c r="C12" s="172"/>
      <c r="D12" s="173"/>
      <c r="E12" s="173"/>
      <c r="F12" s="173"/>
      <c r="G12" s="174"/>
      <c r="H12" s="174"/>
      <c r="I12" s="174"/>
      <c r="J12" s="179"/>
    </row>
    <row r="13" spans="1:10" s="1" customFormat="1" ht="12.75" hidden="1">
      <c r="A13" s="185">
        <v>6413</v>
      </c>
      <c r="B13" s="171"/>
      <c r="C13" s="172"/>
      <c r="D13" s="173"/>
      <c r="E13" s="173"/>
      <c r="F13" s="173"/>
      <c r="G13" s="174"/>
      <c r="H13" s="174"/>
      <c r="I13" s="174"/>
      <c r="J13" s="179"/>
    </row>
    <row r="14" spans="1:10" s="1" customFormat="1" ht="12.75">
      <c r="A14" s="185">
        <v>652</v>
      </c>
      <c r="B14" s="171"/>
      <c r="C14" s="172"/>
      <c r="D14" s="173">
        <f>D15</f>
        <v>745480</v>
      </c>
      <c r="E14" s="173"/>
      <c r="F14" s="173"/>
      <c r="G14" s="174">
        <f>G15</f>
        <v>75000</v>
      </c>
      <c r="H14" s="174">
        <f>H15</f>
        <v>29000</v>
      </c>
      <c r="I14" s="174">
        <f>I15</f>
        <v>3000</v>
      </c>
      <c r="J14" s="179"/>
    </row>
    <row r="15" spans="1:10" s="1" customFormat="1" ht="12.75" hidden="1">
      <c r="A15" s="185">
        <v>6526</v>
      </c>
      <c r="B15" s="171"/>
      <c r="C15" s="172"/>
      <c r="D15" s="173">
        <v>745480</v>
      </c>
      <c r="E15" s="173"/>
      <c r="F15" s="173"/>
      <c r="G15" s="174">
        <v>75000</v>
      </c>
      <c r="H15" s="174">
        <v>29000</v>
      </c>
      <c r="I15" s="174">
        <v>3000</v>
      </c>
      <c r="J15" s="179"/>
    </row>
    <row r="16" spans="1:10" s="1" customFormat="1" ht="12.75">
      <c r="A16" s="185">
        <v>661</v>
      </c>
      <c r="B16" s="175"/>
      <c r="C16" s="172">
        <f>C17</f>
        <v>37000</v>
      </c>
      <c r="D16" s="172"/>
      <c r="E16" s="172"/>
      <c r="F16" s="172"/>
      <c r="G16" s="172"/>
      <c r="H16" s="172"/>
      <c r="I16" s="172"/>
      <c r="J16" s="180"/>
    </row>
    <row r="17" spans="1:10" s="1" customFormat="1" ht="12.75" hidden="1">
      <c r="A17" s="185">
        <v>6615</v>
      </c>
      <c r="B17" s="175"/>
      <c r="C17" s="172">
        <v>37000</v>
      </c>
      <c r="D17" s="172"/>
      <c r="E17" s="172"/>
      <c r="F17" s="172"/>
      <c r="G17" s="172"/>
      <c r="H17" s="172"/>
      <c r="I17" s="172"/>
      <c r="J17" s="180"/>
    </row>
    <row r="18" spans="1:10" s="1" customFormat="1" ht="12.75">
      <c r="A18" s="185">
        <v>663</v>
      </c>
      <c r="B18" s="175"/>
      <c r="C18" s="172"/>
      <c r="D18" s="172"/>
      <c r="E18" s="172"/>
      <c r="F18" s="172"/>
      <c r="G18" s="172"/>
      <c r="H18" s="172">
        <f>H19+H20</f>
        <v>10000</v>
      </c>
      <c r="I18" s="172"/>
      <c r="J18" s="180"/>
    </row>
    <row r="19" spans="1:10" s="1" customFormat="1" ht="12.75" hidden="1">
      <c r="A19" s="185">
        <v>6631</v>
      </c>
      <c r="B19" s="175"/>
      <c r="C19" s="172"/>
      <c r="D19" s="172"/>
      <c r="E19" s="172"/>
      <c r="F19" s="172"/>
      <c r="G19" s="172"/>
      <c r="H19" s="172">
        <v>0</v>
      </c>
      <c r="I19" s="172"/>
      <c r="J19" s="180"/>
    </row>
    <row r="20" spans="1:10" s="1" customFormat="1" ht="12.75" hidden="1">
      <c r="A20" s="185">
        <v>6632</v>
      </c>
      <c r="B20" s="175"/>
      <c r="C20" s="172"/>
      <c r="D20" s="172"/>
      <c r="E20" s="172"/>
      <c r="F20" s="172"/>
      <c r="G20" s="172"/>
      <c r="H20" s="172">
        <v>10000</v>
      </c>
      <c r="I20" s="172"/>
      <c r="J20" s="180"/>
    </row>
    <row r="21" spans="1:10" s="1" customFormat="1" ht="13.5" thickBot="1">
      <c r="A21" s="185">
        <v>671</v>
      </c>
      <c r="B21" s="175">
        <f>B22+B23</f>
        <v>2372906.46</v>
      </c>
      <c r="C21" s="172"/>
      <c r="D21" s="172"/>
      <c r="E21" s="172"/>
      <c r="F21" s="172"/>
      <c r="G21" s="172"/>
      <c r="H21" s="172"/>
      <c r="I21" s="172"/>
      <c r="J21" s="180"/>
    </row>
    <row r="22" spans="1:10" s="1" customFormat="1" ht="12.75" hidden="1">
      <c r="A22" s="9">
        <v>6711</v>
      </c>
      <c r="B22" s="36">
        <v>1162906.46</v>
      </c>
      <c r="C22" s="35"/>
      <c r="D22" s="35"/>
      <c r="E22" s="35"/>
      <c r="F22" s="35"/>
      <c r="G22" s="35"/>
      <c r="H22" s="35"/>
      <c r="I22" s="37"/>
      <c r="J22" s="38"/>
    </row>
    <row r="23" spans="1:10" s="1" customFormat="1" ht="13.5" hidden="1" thickBot="1">
      <c r="A23" s="9">
        <v>6712</v>
      </c>
      <c r="B23" s="36">
        <v>1210000</v>
      </c>
      <c r="C23" s="35"/>
      <c r="D23" s="35"/>
      <c r="E23" s="35"/>
      <c r="F23" s="35"/>
      <c r="G23" s="35"/>
      <c r="H23" s="35"/>
      <c r="I23" s="37"/>
      <c r="J23" s="38"/>
    </row>
    <row r="24" spans="1:11" s="1" customFormat="1" ht="30" customHeight="1" thickBot="1">
      <c r="A24" s="10" t="s">
        <v>18</v>
      </c>
      <c r="B24" s="39">
        <f aca="true" t="shared" si="0" ref="B24:J24">B5+B7+B9+B12+B14+B16+B18+B21</f>
        <v>2372906.46</v>
      </c>
      <c r="C24" s="39">
        <f t="shared" si="0"/>
        <v>37000</v>
      </c>
      <c r="D24" s="39">
        <f t="shared" si="0"/>
        <v>745480</v>
      </c>
      <c r="E24" s="39">
        <f>E5+E7+E9+E12+E14+E16+E18+E21</f>
        <v>15214500</v>
      </c>
      <c r="F24" s="39">
        <f t="shared" si="0"/>
        <v>0</v>
      </c>
      <c r="G24" s="39">
        <f t="shared" si="0"/>
        <v>1001720</v>
      </c>
      <c r="H24" s="39">
        <f t="shared" si="0"/>
        <v>39000</v>
      </c>
      <c r="I24" s="39">
        <f t="shared" si="0"/>
        <v>3000</v>
      </c>
      <c r="J24" s="39">
        <f t="shared" si="0"/>
        <v>0</v>
      </c>
      <c r="K24" s="90"/>
    </row>
    <row r="25" spans="1:10" s="1" customFormat="1" ht="42.75" customHeight="1" thickBot="1">
      <c r="A25" s="40" t="s">
        <v>146</v>
      </c>
      <c r="B25" s="134">
        <f>B24+C24+D24+E24+F24+G24+H24+I24</f>
        <v>19413606.46</v>
      </c>
      <c r="C25" s="135"/>
      <c r="D25" s="135"/>
      <c r="E25" s="135"/>
      <c r="F25" s="135"/>
      <c r="G25" s="135"/>
      <c r="H25" s="135"/>
      <c r="I25" s="135"/>
      <c r="J25" s="136"/>
    </row>
    <row r="26" spans="1:10" s="1" customFormat="1" ht="42.75" customHeight="1">
      <c r="A26" s="183"/>
      <c r="B26" s="184"/>
      <c r="C26" s="184"/>
      <c r="D26" s="184"/>
      <c r="E26" s="184"/>
      <c r="F26" s="184"/>
      <c r="G26" s="184"/>
      <c r="H26" s="184"/>
      <c r="I26" s="184"/>
      <c r="J26" s="184"/>
    </row>
    <row r="27" spans="1:10" s="1" customFormat="1" ht="42.75" customHeight="1">
      <c r="A27" s="183"/>
      <c r="B27" s="184"/>
      <c r="C27" s="184"/>
      <c r="D27" s="184"/>
      <c r="E27" s="184"/>
      <c r="F27" s="184"/>
      <c r="G27" s="184"/>
      <c r="H27" s="184"/>
      <c r="I27" s="184"/>
      <c r="J27" s="184"/>
    </row>
    <row r="28" spans="1:10" s="1" customFormat="1" ht="42.75" customHeight="1">
      <c r="A28" s="183"/>
      <c r="B28" s="184"/>
      <c r="C28" s="184"/>
      <c r="D28" s="184"/>
      <c r="E28" s="184"/>
      <c r="F28" s="184"/>
      <c r="G28" s="184"/>
      <c r="H28" s="184"/>
      <c r="I28" s="184"/>
      <c r="J28" s="184"/>
    </row>
    <row r="29" spans="1:10" ht="13.5" thickBot="1">
      <c r="A29" s="7"/>
      <c r="B29" s="1"/>
      <c r="C29" s="1"/>
      <c r="D29" s="1"/>
      <c r="E29" s="1"/>
      <c r="F29" s="1"/>
      <c r="G29" s="1"/>
      <c r="H29" s="1"/>
      <c r="I29" s="1"/>
      <c r="J29" s="8" t="s">
        <v>10</v>
      </c>
    </row>
    <row r="30" spans="1:10" ht="26.25" thickBot="1">
      <c r="A30" s="32" t="s">
        <v>11</v>
      </c>
      <c r="B30" s="131" t="s">
        <v>144</v>
      </c>
      <c r="C30" s="132"/>
      <c r="D30" s="132"/>
      <c r="E30" s="132"/>
      <c r="F30" s="132"/>
      <c r="G30" s="132"/>
      <c r="H30" s="132"/>
      <c r="I30" s="132"/>
      <c r="J30" s="133"/>
    </row>
    <row r="31" spans="1:10" ht="102">
      <c r="A31" s="167" t="s">
        <v>12</v>
      </c>
      <c r="B31" s="168" t="s">
        <v>73</v>
      </c>
      <c r="C31" s="169" t="s">
        <v>13</v>
      </c>
      <c r="D31" s="169" t="s">
        <v>14</v>
      </c>
      <c r="E31" s="169" t="s">
        <v>91</v>
      </c>
      <c r="F31" s="169" t="s">
        <v>92</v>
      </c>
      <c r="G31" s="169" t="s">
        <v>93</v>
      </c>
      <c r="H31" s="169" t="s">
        <v>15</v>
      </c>
      <c r="I31" s="169" t="s">
        <v>16</v>
      </c>
      <c r="J31" s="170" t="s">
        <v>17</v>
      </c>
    </row>
    <row r="32" spans="1:10" ht="12.75" customHeight="1">
      <c r="A32" s="185">
        <v>633</v>
      </c>
      <c r="B32" s="171"/>
      <c r="C32" s="172"/>
      <c r="D32" s="173"/>
      <c r="E32" s="173"/>
      <c r="F32" s="173"/>
      <c r="G32" s="174"/>
      <c r="H32" s="174"/>
      <c r="I32" s="174"/>
      <c r="J32" s="179"/>
    </row>
    <row r="33" spans="1:10" ht="12.75" customHeight="1" hidden="1">
      <c r="A33" s="185">
        <v>6331</v>
      </c>
      <c r="B33" s="171"/>
      <c r="C33" s="172"/>
      <c r="D33" s="173"/>
      <c r="E33" s="173"/>
      <c r="F33" s="173"/>
      <c r="G33" s="174"/>
      <c r="H33" s="174"/>
      <c r="I33" s="174"/>
      <c r="J33" s="179"/>
    </row>
    <row r="34" spans="1:10" ht="12.75" customHeight="1">
      <c r="A34" s="185">
        <v>634</v>
      </c>
      <c r="B34" s="171"/>
      <c r="C34" s="172"/>
      <c r="D34" s="173"/>
      <c r="E34" s="173"/>
      <c r="F34" s="173">
        <f>F35</f>
        <v>0</v>
      </c>
      <c r="G34" s="174"/>
      <c r="H34" s="174"/>
      <c r="I34" s="174"/>
      <c r="J34" s="179"/>
    </row>
    <row r="35" spans="1:10" ht="12.75" customHeight="1" hidden="1">
      <c r="A35" s="185">
        <v>6341</v>
      </c>
      <c r="B35" s="171"/>
      <c r="C35" s="172"/>
      <c r="D35" s="173"/>
      <c r="E35" s="173"/>
      <c r="F35" s="173">
        <v>0</v>
      </c>
      <c r="G35" s="174"/>
      <c r="H35" s="174"/>
      <c r="I35" s="174"/>
      <c r="J35" s="179"/>
    </row>
    <row r="36" spans="1:10" ht="12.75" customHeight="1">
      <c r="A36" s="185">
        <v>636</v>
      </c>
      <c r="B36" s="171"/>
      <c r="C36" s="172"/>
      <c r="D36" s="173"/>
      <c r="E36" s="173">
        <f>E37+E38</f>
        <v>15214500</v>
      </c>
      <c r="F36" s="173"/>
      <c r="G36" s="174">
        <f>SUM(G37:G38)</f>
        <v>926720</v>
      </c>
      <c r="H36" s="174"/>
      <c r="I36" s="174"/>
      <c r="J36" s="179"/>
    </row>
    <row r="37" spans="1:10" ht="12.75" customHeight="1" hidden="1">
      <c r="A37" s="185">
        <v>6361</v>
      </c>
      <c r="B37" s="171"/>
      <c r="C37" s="172"/>
      <c r="D37" s="173"/>
      <c r="E37" s="173">
        <v>14747500</v>
      </c>
      <c r="F37" s="173"/>
      <c r="G37" s="174">
        <v>893720</v>
      </c>
      <c r="H37" s="174"/>
      <c r="I37" s="174"/>
      <c r="J37" s="179"/>
    </row>
    <row r="38" spans="1:10" ht="12.75" customHeight="1" hidden="1">
      <c r="A38" s="185">
        <v>6362</v>
      </c>
      <c r="B38" s="171"/>
      <c r="C38" s="172"/>
      <c r="D38" s="173"/>
      <c r="E38" s="173">
        <v>467000</v>
      </c>
      <c r="F38" s="173"/>
      <c r="G38" s="174">
        <v>33000</v>
      </c>
      <c r="H38" s="174"/>
      <c r="I38" s="174"/>
      <c r="J38" s="179"/>
    </row>
    <row r="39" spans="1:10" ht="12.75" customHeight="1">
      <c r="A39" s="185">
        <v>641</v>
      </c>
      <c r="B39" s="171"/>
      <c r="C39" s="172"/>
      <c r="D39" s="173"/>
      <c r="E39" s="173"/>
      <c r="F39" s="173"/>
      <c r="G39" s="174"/>
      <c r="H39" s="174"/>
      <c r="I39" s="174"/>
      <c r="J39" s="179"/>
    </row>
    <row r="40" spans="1:10" ht="12.75" customHeight="1" hidden="1">
      <c r="A40" s="185">
        <v>6413</v>
      </c>
      <c r="B40" s="171"/>
      <c r="C40" s="172"/>
      <c r="D40" s="173"/>
      <c r="E40" s="173"/>
      <c r="F40" s="173"/>
      <c r="G40" s="174"/>
      <c r="H40" s="174"/>
      <c r="I40" s="174"/>
      <c r="J40" s="179"/>
    </row>
    <row r="41" spans="1:10" ht="12.75" customHeight="1">
      <c r="A41" s="185">
        <v>652</v>
      </c>
      <c r="B41" s="171"/>
      <c r="C41" s="172"/>
      <c r="D41" s="173">
        <f>D42</f>
        <v>760480</v>
      </c>
      <c r="E41" s="173"/>
      <c r="F41" s="173"/>
      <c r="G41" s="174">
        <f>G42</f>
        <v>75000</v>
      </c>
      <c r="H41" s="174">
        <f>H42</f>
        <v>29000</v>
      </c>
      <c r="I41" s="174">
        <f>I42</f>
        <v>3000</v>
      </c>
      <c r="J41" s="179"/>
    </row>
    <row r="42" spans="1:10" ht="12.75" customHeight="1" hidden="1">
      <c r="A42" s="185">
        <v>6526</v>
      </c>
      <c r="B42" s="171"/>
      <c r="C42" s="172"/>
      <c r="D42" s="173">
        <v>760480</v>
      </c>
      <c r="E42" s="173"/>
      <c r="F42" s="173"/>
      <c r="G42" s="174">
        <v>75000</v>
      </c>
      <c r="H42" s="174">
        <v>29000</v>
      </c>
      <c r="I42" s="174">
        <v>3000</v>
      </c>
      <c r="J42" s="179"/>
    </row>
    <row r="43" spans="1:10" ht="12.75" customHeight="1">
      <c r="A43" s="185">
        <v>661</v>
      </c>
      <c r="B43" s="175"/>
      <c r="C43" s="172">
        <f>C44</f>
        <v>37000</v>
      </c>
      <c r="D43" s="172"/>
      <c r="E43" s="172"/>
      <c r="F43" s="172"/>
      <c r="G43" s="172"/>
      <c r="H43" s="172"/>
      <c r="I43" s="172"/>
      <c r="J43" s="180"/>
    </row>
    <row r="44" spans="1:10" ht="12.75" customHeight="1" hidden="1">
      <c r="A44" s="185">
        <v>6615</v>
      </c>
      <c r="B44" s="175"/>
      <c r="C44" s="172">
        <v>37000</v>
      </c>
      <c r="D44" s="172"/>
      <c r="E44" s="172"/>
      <c r="F44" s="172"/>
      <c r="G44" s="172"/>
      <c r="H44" s="172"/>
      <c r="I44" s="172"/>
      <c r="J44" s="180"/>
    </row>
    <row r="45" spans="1:10" ht="12.75" customHeight="1">
      <c r="A45" s="185">
        <v>663</v>
      </c>
      <c r="B45" s="175"/>
      <c r="C45" s="172"/>
      <c r="D45" s="172"/>
      <c r="E45" s="172"/>
      <c r="F45" s="172"/>
      <c r="G45" s="172"/>
      <c r="H45" s="172">
        <f>H46+H47</f>
        <v>10000</v>
      </c>
      <c r="I45" s="172"/>
      <c r="J45" s="180"/>
    </row>
    <row r="46" spans="1:10" ht="12.75" customHeight="1" hidden="1">
      <c r="A46" s="185">
        <v>6631</v>
      </c>
      <c r="B46" s="175"/>
      <c r="C46" s="172"/>
      <c r="D46" s="172"/>
      <c r="E46" s="172"/>
      <c r="F46" s="172"/>
      <c r="G46" s="172"/>
      <c r="H46" s="172">
        <v>0</v>
      </c>
      <c r="I46" s="172"/>
      <c r="J46" s="180"/>
    </row>
    <row r="47" spans="1:10" ht="12.75" customHeight="1" hidden="1">
      <c r="A47" s="185">
        <v>6632</v>
      </c>
      <c r="B47" s="175"/>
      <c r="C47" s="172"/>
      <c r="D47" s="172"/>
      <c r="E47" s="172"/>
      <c r="F47" s="172"/>
      <c r="G47" s="172"/>
      <c r="H47" s="172">
        <v>10000</v>
      </c>
      <c r="I47" s="172"/>
      <c r="J47" s="180"/>
    </row>
    <row r="48" spans="1:10" ht="12.75" customHeight="1" thickBot="1">
      <c r="A48" s="185">
        <v>671</v>
      </c>
      <c r="B48" s="175">
        <f>B49+B50</f>
        <v>2372906.46</v>
      </c>
      <c r="C48" s="172"/>
      <c r="D48" s="172"/>
      <c r="E48" s="172"/>
      <c r="F48" s="172"/>
      <c r="G48" s="172"/>
      <c r="H48" s="172"/>
      <c r="I48" s="172"/>
      <c r="J48" s="180"/>
    </row>
    <row r="49" spans="1:10" ht="12.75" customHeight="1" hidden="1">
      <c r="A49" s="9">
        <v>6711</v>
      </c>
      <c r="B49" s="36">
        <v>1162906.46</v>
      </c>
      <c r="C49" s="35"/>
      <c r="D49" s="35"/>
      <c r="E49" s="35"/>
      <c r="F49" s="35"/>
      <c r="G49" s="35"/>
      <c r="H49" s="35"/>
      <c r="I49" s="37"/>
      <c r="J49" s="38"/>
    </row>
    <row r="50" spans="1:10" ht="12.75" customHeight="1" hidden="1" thickBot="1">
      <c r="A50" s="9">
        <v>6712</v>
      </c>
      <c r="B50" s="36">
        <v>1210000</v>
      </c>
      <c r="C50" s="35"/>
      <c r="D50" s="35"/>
      <c r="E50" s="35"/>
      <c r="F50" s="35"/>
      <c r="G50" s="35"/>
      <c r="H50" s="35"/>
      <c r="I50" s="37"/>
      <c r="J50" s="38"/>
    </row>
    <row r="51" spans="1:11" ht="26.25" thickBot="1">
      <c r="A51" s="10" t="s">
        <v>18</v>
      </c>
      <c r="B51" s="39">
        <f aca="true" t="shared" si="1" ref="B51:J51">B32+B34+B36+B39+B41+B43+B45+B48</f>
        <v>2372906.46</v>
      </c>
      <c r="C51" s="39">
        <f t="shared" si="1"/>
        <v>37000</v>
      </c>
      <c r="D51" s="39">
        <f t="shared" si="1"/>
        <v>760480</v>
      </c>
      <c r="E51" s="39">
        <f t="shared" si="1"/>
        <v>15214500</v>
      </c>
      <c r="F51" s="39">
        <f t="shared" si="1"/>
        <v>0</v>
      </c>
      <c r="G51" s="39">
        <f t="shared" si="1"/>
        <v>1001720</v>
      </c>
      <c r="H51" s="39">
        <f t="shared" si="1"/>
        <v>39000</v>
      </c>
      <c r="I51" s="39">
        <f t="shared" si="1"/>
        <v>3000</v>
      </c>
      <c r="J51" s="39">
        <f t="shared" si="1"/>
        <v>0</v>
      </c>
      <c r="K51" s="182"/>
    </row>
    <row r="52" spans="1:10" ht="42" customHeight="1" thickBot="1">
      <c r="A52" s="40" t="s">
        <v>147</v>
      </c>
      <c r="B52" s="134">
        <f>B51+C51+D51+E51+F51+G51+H51+I51</f>
        <v>19428606.46</v>
      </c>
      <c r="C52" s="135"/>
      <c r="D52" s="135"/>
      <c r="E52" s="135"/>
      <c r="F52" s="135"/>
      <c r="G52" s="135"/>
      <c r="H52" s="135"/>
      <c r="I52" s="135"/>
      <c r="J52" s="136"/>
    </row>
    <row r="53" spans="1:10" ht="42" customHeight="1">
      <c r="A53" s="183"/>
      <c r="B53" s="184"/>
      <c r="C53" s="184"/>
      <c r="D53" s="184"/>
      <c r="E53" s="184"/>
      <c r="F53" s="184"/>
      <c r="G53" s="184"/>
      <c r="H53" s="184"/>
      <c r="I53" s="184"/>
      <c r="J53" s="184"/>
    </row>
    <row r="54" spans="1:10" ht="42" customHeight="1">
      <c r="A54" s="183"/>
      <c r="B54" s="184"/>
      <c r="C54" s="184"/>
      <c r="D54" s="184"/>
      <c r="E54" s="184"/>
      <c r="F54" s="184"/>
      <c r="G54" s="184"/>
      <c r="H54" s="184"/>
      <c r="I54" s="184"/>
      <c r="J54" s="184"/>
    </row>
    <row r="55" spans="1:10" ht="42" customHeight="1">
      <c r="A55" s="183"/>
      <c r="B55" s="184"/>
      <c r="C55" s="184"/>
      <c r="D55" s="184"/>
      <c r="E55" s="184"/>
      <c r="F55" s="184"/>
      <c r="G55" s="184"/>
      <c r="H55" s="184"/>
      <c r="I55" s="184"/>
      <c r="J55" s="184"/>
    </row>
    <row r="56" spans="1:10" ht="42" customHeight="1">
      <c r="A56" s="183"/>
      <c r="B56" s="184"/>
      <c r="C56" s="184"/>
      <c r="D56" s="184"/>
      <c r="E56" s="184"/>
      <c r="F56" s="184"/>
      <c r="G56" s="184"/>
      <c r="H56" s="184"/>
      <c r="I56" s="184"/>
      <c r="J56" s="184"/>
    </row>
    <row r="57" spans="1:10" ht="12.75" customHeight="1" thickBot="1">
      <c r="A57" s="109"/>
      <c r="B57" s="110"/>
      <c r="C57" s="110"/>
      <c r="D57" s="110"/>
      <c r="E57" s="110"/>
      <c r="F57" s="110"/>
      <c r="G57" s="110"/>
      <c r="H57" s="110"/>
      <c r="I57" s="110"/>
      <c r="J57" s="110"/>
    </row>
    <row r="58" spans="1:10" ht="26.25" customHeight="1" thickBot="1">
      <c r="A58" s="32" t="s">
        <v>11</v>
      </c>
      <c r="B58" s="137" t="s">
        <v>145</v>
      </c>
      <c r="C58" s="138"/>
      <c r="D58" s="138"/>
      <c r="E58" s="138"/>
      <c r="F58" s="138"/>
      <c r="G58" s="138"/>
      <c r="H58" s="138"/>
      <c r="I58" s="138"/>
      <c r="J58" s="139"/>
    </row>
    <row r="59" spans="1:10" s="13" customFormat="1" ht="102.75" customHeight="1">
      <c r="A59" s="167" t="s">
        <v>12</v>
      </c>
      <c r="B59" s="176" t="s">
        <v>73</v>
      </c>
      <c r="C59" s="177" t="s">
        <v>13</v>
      </c>
      <c r="D59" s="177" t="s">
        <v>14</v>
      </c>
      <c r="E59" s="177" t="s">
        <v>91</v>
      </c>
      <c r="F59" s="177" t="s">
        <v>92</v>
      </c>
      <c r="G59" s="177" t="s">
        <v>93</v>
      </c>
      <c r="H59" s="177" t="s">
        <v>15</v>
      </c>
      <c r="I59" s="177" t="s">
        <v>16</v>
      </c>
      <c r="J59" s="178" t="s">
        <v>17</v>
      </c>
    </row>
    <row r="60" spans="1:10" ht="12.75" customHeight="1">
      <c r="A60" s="185">
        <v>633</v>
      </c>
      <c r="B60" s="171"/>
      <c r="C60" s="172"/>
      <c r="D60" s="173"/>
      <c r="E60" s="173"/>
      <c r="F60" s="173"/>
      <c r="G60" s="174"/>
      <c r="H60" s="174"/>
      <c r="I60" s="174"/>
      <c r="J60" s="179"/>
    </row>
    <row r="61" spans="1:10" ht="12.75" customHeight="1" hidden="1">
      <c r="A61" s="185">
        <v>6331</v>
      </c>
      <c r="B61" s="171"/>
      <c r="C61" s="172"/>
      <c r="D61" s="173"/>
      <c r="E61" s="173"/>
      <c r="F61" s="173"/>
      <c r="G61" s="174"/>
      <c r="H61" s="174"/>
      <c r="I61" s="174"/>
      <c r="J61" s="179"/>
    </row>
    <row r="62" spans="1:10" ht="12.75" customHeight="1">
      <c r="A62" s="185">
        <v>634</v>
      </c>
      <c r="B62" s="171"/>
      <c r="C62" s="172"/>
      <c r="D62" s="173"/>
      <c r="E62" s="173"/>
      <c r="F62" s="173">
        <f>F63</f>
        <v>0</v>
      </c>
      <c r="G62" s="174"/>
      <c r="H62" s="174"/>
      <c r="I62" s="174"/>
      <c r="J62" s="179"/>
    </row>
    <row r="63" spans="1:10" ht="12.75" customHeight="1" hidden="1">
      <c r="A63" s="185">
        <v>6341</v>
      </c>
      <c r="B63" s="171"/>
      <c r="C63" s="172"/>
      <c r="D63" s="173"/>
      <c r="E63" s="173"/>
      <c r="F63" s="173">
        <v>0</v>
      </c>
      <c r="G63" s="174"/>
      <c r="H63" s="174"/>
      <c r="I63" s="174"/>
      <c r="J63" s="179"/>
    </row>
    <row r="64" spans="1:10" ht="12.75" customHeight="1">
      <c r="A64" s="185">
        <v>636</v>
      </c>
      <c r="B64" s="171"/>
      <c r="C64" s="172"/>
      <c r="D64" s="173"/>
      <c r="E64" s="173">
        <f>E65+E66</f>
        <v>15214500</v>
      </c>
      <c r="F64" s="173"/>
      <c r="G64" s="174">
        <f>SUM(G65:G66)</f>
        <v>926720</v>
      </c>
      <c r="H64" s="174"/>
      <c r="I64" s="174"/>
      <c r="J64" s="179"/>
    </row>
    <row r="65" spans="1:10" ht="12.75" customHeight="1" hidden="1">
      <c r="A65" s="185">
        <v>6361</v>
      </c>
      <c r="B65" s="171"/>
      <c r="C65" s="172"/>
      <c r="D65" s="173"/>
      <c r="E65" s="173">
        <v>14747500</v>
      </c>
      <c r="F65" s="173"/>
      <c r="G65" s="174">
        <v>893720</v>
      </c>
      <c r="H65" s="174"/>
      <c r="I65" s="174"/>
      <c r="J65" s="179"/>
    </row>
    <row r="66" spans="1:10" ht="12.75" customHeight="1" hidden="1">
      <c r="A66" s="185">
        <v>6362</v>
      </c>
      <c r="B66" s="171"/>
      <c r="C66" s="172"/>
      <c r="D66" s="173"/>
      <c r="E66" s="173">
        <v>467000</v>
      </c>
      <c r="F66" s="173"/>
      <c r="G66" s="174">
        <v>33000</v>
      </c>
      <c r="H66" s="174"/>
      <c r="I66" s="174"/>
      <c r="J66" s="179"/>
    </row>
    <row r="67" spans="1:10" ht="12.75" customHeight="1">
      <c r="A67" s="185">
        <v>641</v>
      </c>
      <c r="B67" s="171"/>
      <c r="C67" s="172"/>
      <c r="D67" s="173"/>
      <c r="E67" s="173"/>
      <c r="F67" s="173"/>
      <c r="G67" s="174"/>
      <c r="H67" s="174"/>
      <c r="I67" s="174"/>
      <c r="J67" s="179"/>
    </row>
    <row r="68" spans="1:10" ht="12.75" customHeight="1" hidden="1">
      <c r="A68" s="185">
        <v>6413</v>
      </c>
      <c r="B68" s="171"/>
      <c r="C68" s="172"/>
      <c r="D68" s="173"/>
      <c r="E68" s="173"/>
      <c r="F68" s="173"/>
      <c r="G68" s="174"/>
      <c r="H68" s="174"/>
      <c r="I68" s="174"/>
      <c r="J68" s="179"/>
    </row>
    <row r="69" spans="1:10" ht="12.75" customHeight="1">
      <c r="A69" s="185">
        <v>652</v>
      </c>
      <c r="B69" s="171"/>
      <c r="C69" s="172"/>
      <c r="D69" s="173">
        <f>D70</f>
        <v>760480</v>
      </c>
      <c r="E69" s="173"/>
      <c r="F69" s="173"/>
      <c r="G69" s="174">
        <f>G70</f>
        <v>75000</v>
      </c>
      <c r="H69" s="174">
        <f>H70</f>
        <v>29000</v>
      </c>
      <c r="I69" s="174">
        <f>I70</f>
        <v>3000</v>
      </c>
      <c r="J69" s="179"/>
    </row>
    <row r="70" spans="1:10" ht="12.75" customHeight="1" hidden="1">
      <c r="A70" s="185">
        <v>6526</v>
      </c>
      <c r="B70" s="171"/>
      <c r="C70" s="172"/>
      <c r="D70" s="173">
        <v>760480</v>
      </c>
      <c r="E70" s="173"/>
      <c r="F70" s="173"/>
      <c r="G70" s="174">
        <v>75000</v>
      </c>
      <c r="H70" s="174">
        <v>29000</v>
      </c>
      <c r="I70" s="174">
        <v>3000</v>
      </c>
      <c r="J70" s="179"/>
    </row>
    <row r="71" spans="1:10" ht="12.75" customHeight="1">
      <c r="A71" s="185">
        <v>661</v>
      </c>
      <c r="B71" s="175"/>
      <c r="C71" s="172">
        <f>C72</f>
        <v>37000</v>
      </c>
      <c r="D71" s="172"/>
      <c r="E71" s="172"/>
      <c r="F71" s="172"/>
      <c r="G71" s="172"/>
      <c r="H71" s="172"/>
      <c r="I71" s="172"/>
      <c r="J71" s="180"/>
    </row>
    <row r="72" spans="1:10" ht="12.75" customHeight="1" hidden="1">
      <c r="A72" s="185">
        <v>6615</v>
      </c>
      <c r="B72" s="175"/>
      <c r="C72" s="172">
        <v>37000</v>
      </c>
      <c r="D72" s="172"/>
      <c r="E72" s="172"/>
      <c r="F72" s="172"/>
      <c r="G72" s="172"/>
      <c r="H72" s="172"/>
      <c r="I72" s="172"/>
      <c r="J72" s="180"/>
    </row>
    <row r="73" spans="1:10" ht="12.75" customHeight="1">
      <c r="A73" s="185">
        <v>663</v>
      </c>
      <c r="B73" s="175"/>
      <c r="C73" s="172"/>
      <c r="D73" s="172"/>
      <c r="E73" s="172"/>
      <c r="F73" s="172"/>
      <c r="G73" s="172"/>
      <c r="H73" s="172">
        <f>H74+H75</f>
        <v>10000</v>
      </c>
      <c r="I73" s="172"/>
      <c r="J73" s="180"/>
    </row>
    <row r="74" spans="1:10" ht="12.75" customHeight="1" hidden="1">
      <c r="A74" s="185">
        <v>6631</v>
      </c>
      <c r="B74" s="175"/>
      <c r="C74" s="172"/>
      <c r="D74" s="172"/>
      <c r="E74" s="172"/>
      <c r="F74" s="172"/>
      <c r="G74" s="172"/>
      <c r="H74" s="172">
        <v>0</v>
      </c>
      <c r="I74" s="172"/>
      <c r="J74" s="180"/>
    </row>
    <row r="75" spans="1:10" ht="12.75" customHeight="1" hidden="1">
      <c r="A75" s="185">
        <v>6632</v>
      </c>
      <c r="B75" s="175"/>
      <c r="C75" s="172"/>
      <c r="D75" s="172"/>
      <c r="E75" s="172"/>
      <c r="F75" s="172"/>
      <c r="G75" s="172"/>
      <c r="H75" s="172">
        <v>10000</v>
      </c>
      <c r="I75" s="172"/>
      <c r="J75" s="180"/>
    </row>
    <row r="76" spans="1:10" ht="12.75" customHeight="1" thickBot="1">
      <c r="A76" s="185">
        <v>671</v>
      </c>
      <c r="B76" s="175">
        <f>B77+B78</f>
        <v>2372906.46</v>
      </c>
      <c r="C76" s="172"/>
      <c r="D76" s="172"/>
      <c r="E76" s="172"/>
      <c r="F76" s="172"/>
      <c r="G76" s="172"/>
      <c r="H76" s="172"/>
      <c r="I76" s="172"/>
      <c r="J76" s="180"/>
    </row>
    <row r="77" spans="1:10" ht="12.75" customHeight="1" hidden="1">
      <c r="A77" s="9">
        <v>6711</v>
      </c>
      <c r="B77" s="36">
        <v>1162906.46</v>
      </c>
      <c r="C77" s="35"/>
      <c r="D77" s="35"/>
      <c r="E77" s="35"/>
      <c r="F77" s="35"/>
      <c r="G77" s="35"/>
      <c r="H77" s="35"/>
      <c r="I77" s="37"/>
      <c r="J77" s="38"/>
    </row>
    <row r="78" spans="1:10" ht="12.75" customHeight="1" hidden="1" thickBot="1">
      <c r="A78" s="9">
        <v>6712</v>
      </c>
      <c r="B78" s="36">
        <v>1210000</v>
      </c>
      <c r="C78" s="35"/>
      <c r="D78" s="35"/>
      <c r="E78" s="35"/>
      <c r="F78" s="35"/>
      <c r="G78" s="35"/>
      <c r="H78" s="35"/>
      <c r="I78" s="37"/>
      <c r="J78" s="38"/>
    </row>
    <row r="79" spans="1:10" ht="26.25" thickBot="1">
      <c r="A79" s="10" t="s">
        <v>18</v>
      </c>
      <c r="B79" s="39">
        <f aca="true" t="shared" si="2" ref="B79:J79">B60+B62+B64+B67+B69+B71+B73+B76</f>
        <v>2372906.46</v>
      </c>
      <c r="C79" s="39">
        <f t="shared" si="2"/>
        <v>37000</v>
      </c>
      <c r="D79" s="39">
        <f t="shared" si="2"/>
        <v>760480</v>
      </c>
      <c r="E79" s="39">
        <f t="shared" si="2"/>
        <v>15214500</v>
      </c>
      <c r="F79" s="39">
        <f t="shared" si="2"/>
        <v>0</v>
      </c>
      <c r="G79" s="39">
        <f t="shared" si="2"/>
        <v>1001720</v>
      </c>
      <c r="H79" s="39">
        <f t="shared" si="2"/>
        <v>39000</v>
      </c>
      <c r="I79" s="39">
        <f t="shared" si="2"/>
        <v>3000</v>
      </c>
      <c r="J79" s="181">
        <f t="shared" si="2"/>
        <v>0</v>
      </c>
    </row>
    <row r="80" spans="1:10" ht="45.75" customHeight="1" thickBot="1">
      <c r="A80" s="40" t="s">
        <v>148</v>
      </c>
      <c r="B80" s="134">
        <f>B79+C79+D79+E79+F79+G79+H79+I79</f>
        <v>19428606.46</v>
      </c>
      <c r="C80" s="135"/>
      <c r="D80" s="135"/>
      <c r="E80" s="135"/>
      <c r="F80" s="135"/>
      <c r="G80" s="135"/>
      <c r="H80" s="135"/>
      <c r="I80" s="135"/>
      <c r="J80" s="136"/>
    </row>
  </sheetData>
  <sheetProtection/>
  <mergeCells count="7">
    <mergeCell ref="B30:J30"/>
    <mergeCell ref="B52:J52"/>
    <mergeCell ref="B80:J80"/>
    <mergeCell ref="A1:J1"/>
    <mergeCell ref="B25:J25"/>
    <mergeCell ref="B3:J3"/>
    <mergeCell ref="B58:J58"/>
  </mergeCells>
  <printOptions horizontalCentered="1"/>
  <pageMargins left="0.7086614173228347" right="0.7086614173228347" top="0.7480314960629921" bottom="0.7480314960629921" header="0.31496062992125984" footer="0.31496062992125984"/>
  <pageSetup firstPageNumber="2" useFirstPageNumber="1" horizontalDpi="600" verticalDpi="600" orientation="landscape" paperSize="9" r:id="rId2"/>
  <headerFooter alignWithMargins="0">
    <oddFooter>&amp;CStranica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5"/>
  <sheetViews>
    <sheetView tabSelected="1" workbookViewId="0" topLeftCell="A2">
      <selection activeCell="B254" sqref="B254:B255"/>
    </sheetView>
  </sheetViews>
  <sheetFormatPr defaultColWidth="11.421875" defaultRowHeight="12.75"/>
  <cols>
    <col min="1" max="1" width="6.421875" style="29" customWidth="1"/>
    <col min="2" max="2" width="27.421875" style="30" customWidth="1"/>
    <col min="3" max="3" width="11.7109375" style="2" customWidth="1"/>
    <col min="4" max="4" width="10.7109375" style="2" hidden="1" customWidth="1"/>
    <col min="5" max="5" width="10.8515625" style="2" hidden="1" customWidth="1"/>
    <col min="6" max="6" width="9.7109375" style="2" hidden="1" customWidth="1"/>
    <col min="7" max="7" width="9.8515625" style="2" hidden="1" customWidth="1"/>
    <col min="8" max="8" width="9.8515625" style="2" customWidth="1"/>
    <col min="9" max="9" width="7.7109375" style="2" customWidth="1"/>
    <col min="10" max="10" width="9.421875" style="2" customWidth="1"/>
    <col min="11" max="11" width="11.421875" style="2" customWidth="1"/>
    <col min="12" max="12" width="9.140625" style="2" customWidth="1"/>
    <col min="13" max="13" width="10.57421875" style="2" customWidth="1"/>
    <col min="14" max="14" width="7.8515625" style="2" customWidth="1"/>
    <col min="15" max="15" width="9.00390625" style="2" customWidth="1"/>
    <col min="16" max="16" width="6.28125" style="2" customWidth="1"/>
    <col min="17" max="18" width="11.7109375" style="2" customWidth="1"/>
    <col min="19" max="16384" width="11.421875" style="3" customWidth="1"/>
  </cols>
  <sheetData>
    <row r="1" spans="1:18" ht="24" customHeight="1">
      <c r="A1" s="148" t="s">
        <v>19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34"/>
      <c r="Q1" s="34"/>
      <c r="R1" s="34"/>
    </row>
    <row r="2" spans="1:18" s="5" customFormat="1" ht="96" customHeight="1">
      <c r="A2" s="4" t="s">
        <v>20</v>
      </c>
      <c r="B2" s="4" t="s">
        <v>21</v>
      </c>
      <c r="C2" s="31" t="s">
        <v>134</v>
      </c>
      <c r="D2" s="31" t="s">
        <v>90</v>
      </c>
      <c r="E2" s="31" t="s">
        <v>133</v>
      </c>
      <c r="F2" s="31" t="s">
        <v>90</v>
      </c>
      <c r="G2" s="31" t="s">
        <v>103</v>
      </c>
      <c r="H2" s="31" t="s">
        <v>73</v>
      </c>
      <c r="I2" s="31" t="s">
        <v>13</v>
      </c>
      <c r="J2" s="31" t="s">
        <v>14</v>
      </c>
      <c r="K2" s="31" t="s">
        <v>89</v>
      </c>
      <c r="L2" s="31" t="s">
        <v>88</v>
      </c>
      <c r="M2" s="31" t="s">
        <v>86</v>
      </c>
      <c r="N2" s="31" t="s">
        <v>22</v>
      </c>
      <c r="O2" s="31" t="s">
        <v>16</v>
      </c>
      <c r="P2" s="31" t="s">
        <v>17</v>
      </c>
      <c r="Q2" s="31" t="s">
        <v>130</v>
      </c>
      <c r="R2" s="31" t="s">
        <v>135</v>
      </c>
    </row>
    <row r="3" spans="1:18" ht="2.25" customHeight="1">
      <c r="A3" s="28"/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5" customFormat="1" ht="12.75">
      <c r="A4" s="82"/>
      <c r="B4" s="83" t="s">
        <v>42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5"/>
    </row>
    <row r="5" spans="1:18" ht="12.75">
      <c r="A5" s="86"/>
      <c r="B5" s="87" t="s">
        <v>77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9"/>
    </row>
    <row r="6" spans="1:18" ht="12.75">
      <c r="A6" s="157" t="s">
        <v>119</v>
      </c>
      <c r="B6" s="158"/>
      <c r="C6" s="66">
        <f aca="true" t="shared" si="0" ref="C6:C12">C7</f>
        <v>59725.87</v>
      </c>
      <c r="D6" s="66">
        <f aca="true" t="shared" si="1" ref="D6:R12">D7</f>
        <v>17319</v>
      </c>
      <c r="E6" s="66">
        <f t="shared" si="1"/>
        <v>77044.87</v>
      </c>
      <c r="F6" s="66">
        <f t="shared" si="1"/>
        <v>0</v>
      </c>
      <c r="G6" s="66">
        <f t="shared" si="1"/>
        <v>0</v>
      </c>
      <c r="H6" s="66">
        <f t="shared" si="1"/>
        <v>59725.87</v>
      </c>
      <c r="I6" s="66">
        <f t="shared" si="1"/>
        <v>0</v>
      </c>
      <c r="J6" s="66">
        <f t="shared" si="1"/>
        <v>0</v>
      </c>
      <c r="K6" s="66">
        <f t="shared" si="1"/>
        <v>0</v>
      </c>
      <c r="L6" s="66">
        <f t="shared" si="1"/>
        <v>0</v>
      </c>
      <c r="M6" s="66">
        <f t="shared" si="1"/>
        <v>0</v>
      </c>
      <c r="N6" s="66">
        <f t="shared" si="1"/>
        <v>0</v>
      </c>
      <c r="O6" s="66">
        <f t="shared" si="1"/>
        <v>0</v>
      </c>
      <c r="P6" s="66">
        <f t="shared" si="1"/>
        <v>0</v>
      </c>
      <c r="Q6" s="66">
        <f t="shared" si="1"/>
        <v>59725.87</v>
      </c>
      <c r="R6" s="66">
        <f t="shared" si="1"/>
        <v>59725.87</v>
      </c>
    </row>
    <row r="7" spans="1:18" ht="12.75">
      <c r="A7" s="151" t="s">
        <v>120</v>
      </c>
      <c r="B7" s="152"/>
      <c r="C7" s="49">
        <f t="shared" si="0"/>
        <v>59725.87</v>
      </c>
      <c r="D7" s="49">
        <f t="shared" si="1"/>
        <v>17319</v>
      </c>
      <c r="E7" s="49">
        <f t="shared" si="1"/>
        <v>77044.87</v>
      </c>
      <c r="F7" s="49">
        <f t="shared" si="1"/>
        <v>0</v>
      </c>
      <c r="G7" s="49">
        <f t="shared" si="1"/>
        <v>0</v>
      </c>
      <c r="H7" s="49">
        <f t="shared" si="1"/>
        <v>59725.87</v>
      </c>
      <c r="I7" s="49">
        <f t="shared" si="1"/>
        <v>0</v>
      </c>
      <c r="J7" s="49">
        <f t="shared" si="1"/>
        <v>0</v>
      </c>
      <c r="K7" s="49">
        <f t="shared" si="1"/>
        <v>0</v>
      </c>
      <c r="L7" s="49">
        <f t="shared" si="1"/>
        <v>0</v>
      </c>
      <c r="M7" s="49">
        <f t="shared" si="1"/>
        <v>0</v>
      </c>
      <c r="N7" s="49">
        <f t="shared" si="1"/>
        <v>0</v>
      </c>
      <c r="O7" s="49">
        <f t="shared" si="1"/>
        <v>0</v>
      </c>
      <c r="P7" s="49">
        <f t="shared" si="1"/>
        <v>0</v>
      </c>
      <c r="Q7" s="49">
        <f t="shared" si="1"/>
        <v>59725.87</v>
      </c>
      <c r="R7" s="49">
        <f t="shared" si="1"/>
        <v>59725.87</v>
      </c>
    </row>
    <row r="8" spans="1:18" ht="21.75" customHeight="1">
      <c r="A8" s="153" t="s">
        <v>121</v>
      </c>
      <c r="B8" s="154"/>
      <c r="C8" s="50">
        <f t="shared" si="0"/>
        <v>59725.87</v>
      </c>
      <c r="D8" s="50">
        <f t="shared" si="1"/>
        <v>17319</v>
      </c>
      <c r="E8" s="50">
        <f t="shared" si="1"/>
        <v>77044.87</v>
      </c>
      <c r="F8" s="50">
        <f t="shared" si="1"/>
        <v>0</v>
      </c>
      <c r="G8" s="50">
        <f t="shared" si="1"/>
        <v>0</v>
      </c>
      <c r="H8" s="50">
        <f t="shared" si="1"/>
        <v>59725.87</v>
      </c>
      <c r="I8" s="50">
        <f t="shared" si="1"/>
        <v>0</v>
      </c>
      <c r="J8" s="50">
        <f t="shared" si="1"/>
        <v>0</v>
      </c>
      <c r="K8" s="50">
        <f t="shared" si="1"/>
        <v>0</v>
      </c>
      <c r="L8" s="50">
        <f t="shared" si="1"/>
        <v>0</v>
      </c>
      <c r="M8" s="50">
        <f t="shared" si="1"/>
        <v>0</v>
      </c>
      <c r="N8" s="50">
        <f t="shared" si="1"/>
        <v>0</v>
      </c>
      <c r="O8" s="50">
        <f t="shared" si="1"/>
        <v>0</v>
      </c>
      <c r="P8" s="50">
        <f t="shared" si="1"/>
        <v>0</v>
      </c>
      <c r="Q8" s="50">
        <f t="shared" si="1"/>
        <v>59725.87</v>
      </c>
      <c r="R8" s="50">
        <f t="shared" si="1"/>
        <v>59725.87</v>
      </c>
    </row>
    <row r="9" spans="1:18" ht="35.25" customHeight="1">
      <c r="A9" s="155" t="s">
        <v>122</v>
      </c>
      <c r="B9" s="156"/>
      <c r="C9" s="67">
        <f t="shared" si="0"/>
        <v>59725.87</v>
      </c>
      <c r="D9" s="67">
        <f t="shared" si="1"/>
        <v>17319</v>
      </c>
      <c r="E9" s="67">
        <f t="shared" si="1"/>
        <v>77044.87</v>
      </c>
      <c r="F9" s="67">
        <f t="shared" si="1"/>
        <v>0</v>
      </c>
      <c r="G9" s="67">
        <f t="shared" si="1"/>
        <v>0</v>
      </c>
      <c r="H9" s="67">
        <f t="shared" si="1"/>
        <v>59725.87</v>
      </c>
      <c r="I9" s="67">
        <f t="shared" si="1"/>
        <v>0</v>
      </c>
      <c r="J9" s="67">
        <f t="shared" si="1"/>
        <v>0</v>
      </c>
      <c r="K9" s="67">
        <f t="shared" si="1"/>
        <v>0</v>
      </c>
      <c r="L9" s="67">
        <f t="shared" si="1"/>
        <v>0</v>
      </c>
      <c r="M9" s="67">
        <f t="shared" si="1"/>
        <v>0</v>
      </c>
      <c r="N9" s="67">
        <f t="shared" si="1"/>
        <v>0</v>
      </c>
      <c r="O9" s="67">
        <f t="shared" si="1"/>
        <v>0</v>
      </c>
      <c r="P9" s="67">
        <f t="shared" si="1"/>
        <v>0</v>
      </c>
      <c r="Q9" s="67">
        <f t="shared" si="1"/>
        <v>59725.87</v>
      </c>
      <c r="R9" s="67">
        <f t="shared" si="1"/>
        <v>59725.87</v>
      </c>
    </row>
    <row r="10" spans="1:18" ht="12.75">
      <c r="A10" s="70">
        <v>3</v>
      </c>
      <c r="B10" s="71" t="s">
        <v>23</v>
      </c>
      <c r="C10" s="53">
        <f t="shared" si="0"/>
        <v>59725.87</v>
      </c>
      <c r="D10" s="53">
        <f t="shared" si="1"/>
        <v>17319</v>
      </c>
      <c r="E10" s="53">
        <f t="shared" si="1"/>
        <v>77044.87</v>
      </c>
      <c r="F10" s="53">
        <f t="shared" si="1"/>
        <v>0</v>
      </c>
      <c r="G10" s="53">
        <f t="shared" si="1"/>
        <v>0</v>
      </c>
      <c r="H10" s="53">
        <f t="shared" si="1"/>
        <v>59725.87</v>
      </c>
      <c r="I10" s="53">
        <f t="shared" si="1"/>
        <v>0</v>
      </c>
      <c r="J10" s="53">
        <f t="shared" si="1"/>
        <v>0</v>
      </c>
      <c r="K10" s="53">
        <f t="shared" si="1"/>
        <v>0</v>
      </c>
      <c r="L10" s="53">
        <f t="shared" si="1"/>
        <v>0</v>
      </c>
      <c r="M10" s="53">
        <f t="shared" si="1"/>
        <v>0</v>
      </c>
      <c r="N10" s="53">
        <f t="shared" si="1"/>
        <v>0</v>
      </c>
      <c r="O10" s="53">
        <f t="shared" si="1"/>
        <v>0</v>
      </c>
      <c r="P10" s="53">
        <f t="shared" si="1"/>
        <v>0</v>
      </c>
      <c r="Q10" s="53">
        <f t="shared" si="1"/>
        <v>59725.87</v>
      </c>
      <c r="R10" s="53">
        <f t="shared" si="1"/>
        <v>59725.87</v>
      </c>
    </row>
    <row r="11" spans="1:18" ht="12.75">
      <c r="A11" s="68">
        <v>32</v>
      </c>
      <c r="B11" s="69" t="s">
        <v>28</v>
      </c>
      <c r="C11" s="56">
        <f t="shared" si="0"/>
        <v>59725.87</v>
      </c>
      <c r="D11" s="56">
        <f t="shared" si="1"/>
        <v>17319</v>
      </c>
      <c r="E11" s="56">
        <f t="shared" si="1"/>
        <v>77044.87</v>
      </c>
      <c r="F11" s="56">
        <f t="shared" si="1"/>
        <v>0</v>
      </c>
      <c r="G11" s="56">
        <f t="shared" si="1"/>
        <v>0</v>
      </c>
      <c r="H11" s="56">
        <f t="shared" si="1"/>
        <v>59725.87</v>
      </c>
      <c r="I11" s="56">
        <f t="shared" si="1"/>
        <v>0</v>
      </c>
      <c r="J11" s="56">
        <f t="shared" si="1"/>
        <v>0</v>
      </c>
      <c r="K11" s="56">
        <f t="shared" si="1"/>
        <v>0</v>
      </c>
      <c r="L11" s="56">
        <f t="shared" si="1"/>
        <v>0</v>
      </c>
      <c r="M11" s="56">
        <f t="shared" si="1"/>
        <v>0</v>
      </c>
      <c r="N11" s="56">
        <f t="shared" si="1"/>
        <v>0</v>
      </c>
      <c r="O11" s="56">
        <f t="shared" si="1"/>
        <v>0</v>
      </c>
      <c r="P11" s="56">
        <f t="shared" si="1"/>
        <v>0</v>
      </c>
      <c r="Q11" s="56">
        <f t="shared" si="1"/>
        <v>59725.87</v>
      </c>
      <c r="R11" s="56">
        <f t="shared" si="1"/>
        <v>59725.87</v>
      </c>
    </row>
    <row r="12" spans="1:18" ht="12.75">
      <c r="A12" s="73">
        <v>322</v>
      </c>
      <c r="B12" s="74" t="s">
        <v>30</v>
      </c>
      <c r="C12" s="59">
        <f t="shared" si="0"/>
        <v>59725.87</v>
      </c>
      <c r="D12" s="59">
        <f t="shared" si="1"/>
        <v>17319</v>
      </c>
      <c r="E12" s="59">
        <f t="shared" si="1"/>
        <v>77044.87</v>
      </c>
      <c r="F12" s="59">
        <f t="shared" si="1"/>
        <v>0</v>
      </c>
      <c r="G12" s="59">
        <f t="shared" si="1"/>
        <v>0</v>
      </c>
      <c r="H12" s="59">
        <f t="shared" si="1"/>
        <v>59725.87</v>
      </c>
      <c r="I12" s="59">
        <f t="shared" si="1"/>
        <v>0</v>
      </c>
      <c r="J12" s="59">
        <f t="shared" si="1"/>
        <v>0</v>
      </c>
      <c r="K12" s="59">
        <f t="shared" si="1"/>
        <v>0</v>
      </c>
      <c r="L12" s="59">
        <f t="shared" si="1"/>
        <v>0</v>
      </c>
      <c r="M12" s="59">
        <f t="shared" si="1"/>
        <v>0</v>
      </c>
      <c r="N12" s="59">
        <f t="shared" si="1"/>
        <v>0</v>
      </c>
      <c r="O12" s="59">
        <f t="shared" si="1"/>
        <v>0</v>
      </c>
      <c r="P12" s="59">
        <f t="shared" si="1"/>
        <v>0</v>
      </c>
      <c r="Q12" s="59">
        <f t="shared" si="1"/>
        <v>59725.87</v>
      </c>
      <c r="R12" s="59">
        <f t="shared" si="1"/>
        <v>59725.87</v>
      </c>
    </row>
    <row r="13" spans="1:18" ht="12.75" hidden="1">
      <c r="A13" s="60">
        <v>3222</v>
      </c>
      <c r="B13" s="61" t="s">
        <v>52</v>
      </c>
      <c r="C13" s="62">
        <f>SUM(H13:P13)</f>
        <v>59725.87</v>
      </c>
      <c r="D13" s="62">
        <v>17319</v>
      </c>
      <c r="E13" s="62">
        <f>C13+D13</f>
        <v>77044.87</v>
      </c>
      <c r="F13" s="62"/>
      <c r="G13" s="62"/>
      <c r="H13" s="62">
        <v>59725.87</v>
      </c>
      <c r="I13" s="62">
        <v>0</v>
      </c>
      <c r="J13" s="62">
        <v>0</v>
      </c>
      <c r="K13" s="62">
        <v>0</v>
      </c>
      <c r="L13" s="62">
        <v>0</v>
      </c>
      <c r="M13" s="62">
        <v>0</v>
      </c>
      <c r="N13" s="62">
        <v>0</v>
      </c>
      <c r="O13" s="62">
        <v>0</v>
      </c>
      <c r="P13" s="62">
        <v>0</v>
      </c>
      <c r="Q13" s="62">
        <f>C13</f>
        <v>59725.87</v>
      </c>
      <c r="R13" s="62">
        <f>C13</f>
        <v>59725.87</v>
      </c>
    </row>
    <row r="14" spans="1:18" ht="12.75">
      <c r="A14" s="57"/>
      <c r="B14" s="5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</row>
    <row r="15" spans="1:18" ht="12.75">
      <c r="A15" s="157" t="s">
        <v>123</v>
      </c>
      <c r="B15" s="158"/>
      <c r="C15" s="66">
        <f>C16+C24</f>
        <v>1793288.46</v>
      </c>
      <c r="D15" s="66">
        <f>D16+D24</f>
        <v>-1614785.96</v>
      </c>
      <c r="E15" s="66">
        <f>E16+E24</f>
        <v>178502.5</v>
      </c>
      <c r="F15" s="66">
        <f aca="true" t="shared" si="2" ref="F15:R15">F16+F24</f>
        <v>33377.5</v>
      </c>
      <c r="G15" s="66">
        <f t="shared" si="2"/>
        <v>211880</v>
      </c>
      <c r="H15" s="66">
        <f t="shared" si="2"/>
        <v>1793288.46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1793288.46</v>
      </c>
      <c r="R15" s="66">
        <f t="shared" si="2"/>
        <v>1793288.46</v>
      </c>
    </row>
    <row r="16" spans="1:18" s="5" customFormat="1" ht="12.75">
      <c r="A16" s="166" t="s">
        <v>105</v>
      </c>
      <c r="B16" s="166"/>
      <c r="C16" s="49">
        <f>C17</f>
        <v>1200000</v>
      </c>
      <c r="D16" s="49">
        <f>D17</f>
        <v>-1500000</v>
      </c>
      <c r="E16" s="49">
        <f>E17</f>
        <v>-300000</v>
      </c>
      <c r="F16" s="49">
        <f aca="true" t="shared" si="3" ref="E16:R17">F17</f>
        <v>0</v>
      </c>
      <c r="G16" s="49">
        <f t="shared" si="3"/>
        <v>-300000</v>
      </c>
      <c r="H16" s="49">
        <f t="shared" si="3"/>
        <v>1200000</v>
      </c>
      <c r="I16" s="49">
        <f t="shared" si="3"/>
        <v>0</v>
      </c>
      <c r="J16" s="49">
        <f t="shared" si="3"/>
        <v>0</v>
      </c>
      <c r="K16" s="49">
        <f t="shared" si="3"/>
        <v>0</v>
      </c>
      <c r="L16" s="49">
        <f t="shared" si="3"/>
        <v>0</v>
      </c>
      <c r="M16" s="49">
        <f t="shared" si="3"/>
        <v>0</v>
      </c>
      <c r="N16" s="49">
        <f t="shared" si="3"/>
        <v>0</v>
      </c>
      <c r="O16" s="49">
        <f t="shared" si="3"/>
        <v>0</v>
      </c>
      <c r="P16" s="49">
        <f t="shared" si="3"/>
        <v>0</v>
      </c>
      <c r="Q16" s="49">
        <f t="shared" si="3"/>
        <v>1200000</v>
      </c>
      <c r="R16" s="49">
        <f t="shared" si="3"/>
        <v>1200000</v>
      </c>
    </row>
    <row r="17" spans="1:18" s="5" customFormat="1" ht="24" customHeight="1">
      <c r="A17" s="147" t="s">
        <v>99</v>
      </c>
      <c r="B17" s="147"/>
      <c r="C17" s="50">
        <f>C18</f>
        <v>1200000</v>
      </c>
      <c r="D17" s="50">
        <f>D18</f>
        <v>-1500000</v>
      </c>
      <c r="E17" s="50">
        <f t="shared" si="3"/>
        <v>-300000</v>
      </c>
      <c r="F17" s="50">
        <f t="shared" si="3"/>
        <v>0</v>
      </c>
      <c r="G17" s="50">
        <f t="shared" si="3"/>
        <v>-300000</v>
      </c>
      <c r="H17" s="50">
        <f t="shared" si="3"/>
        <v>1200000</v>
      </c>
      <c r="I17" s="50">
        <f t="shared" si="3"/>
        <v>0</v>
      </c>
      <c r="J17" s="50">
        <f t="shared" si="3"/>
        <v>0</v>
      </c>
      <c r="K17" s="50">
        <f t="shared" si="3"/>
        <v>0</v>
      </c>
      <c r="L17" s="50">
        <f t="shared" si="3"/>
        <v>0</v>
      </c>
      <c r="M17" s="50">
        <f t="shared" si="3"/>
        <v>0</v>
      </c>
      <c r="N17" s="50">
        <f t="shared" si="3"/>
        <v>0</v>
      </c>
      <c r="O17" s="50">
        <f t="shared" si="3"/>
        <v>0</v>
      </c>
      <c r="P17" s="50">
        <f t="shared" si="3"/>
        <v>0</v>
      </c>
      <c r="Q17" s="50">
        <f t="shared" si="3"/>
        <v>1200000</v>
      </c>
      <c r="R17" s="50">
        <f t="shared" si="3"/>
        <v>1200000</v>
      </c>
    </row>
    <row r="18" spans="1:18" s="5" customFormat="1" ht="24" customHeight="1">
      <c r="A18" s="143" t="s">
        <v>131</v>
      </c>
      <c r="B18" s="143"/>
      <c r="C18" s="67">
        <f aca="true" t="shared" si="4" ref="C18:R19">C19</f>
        <v>1200000</v>
      </c>
      <c r="D18" s="67">
        <f t="shared" si="4"/>
        <v>-1500000</v>
      </c>
      <c r="E18" s="67">
        <f t="shared" si="4"/>
        <v>-300000</v>
      </c>
      <c r="F18" s="67">
        <f t="shared" si="4"/>
        <v>0</v>
      </c>
      <c r="G18" s="67">
        <f t="shared" si="4"/>
        <v>-300000</v>
      </c>
      <c r="H18" s="67">
        <f t="shared" si="4"/>
        <v>1200000</v>
      </c>
      <c r="I18" s="67">
        <f t="shared" si="4"/>
        <v>0</v>
      </c>
      <c r="J18" s="67">
        <f t="shared" si="4"/>
        <v>0</v>
      </c>
      <c r="K18" s="67">
        <f t="shared" si="4"/>
        <v>0</v>
      </c>
      <c r="L18" s="67">
        <f t="shared" si="4"/>
        <v>0</v>
      </c>
      <c r="M18" s="67">
        <f t="shared" si="4"/>
        <v>0</v>
      </c>
      <c r="N18" s="67">
        <f t="shared" si="4"/>
        <v>0</v>
      </c>
      <c r="O18" s="67">
        <f t="shared" si="4"/>
        <v>0</v>
      </c>
      <c r="P18" s="67">
        <f t="shared" si="4"/>
        <v>0</v>
      </c>
      <c r="Q18" s="67">
        <f t="shared" si="4"/>
        <v>1200000</v>
      </c>
      <c r="R18" s="67">
        <f t="shared" si="4"/>
        <v>1200000</v>
      </c>
    </row>
    <row r="19" spans="1:18" s="5" customFormat="1" ht="22.5">
      <c r="A19" s="51">
        <v>4</v>
      </c>
      <c r="B19" s="52" t="s">
        <v>36</v>
      </c>
      <c r="C19" s="53">
        <f t="shared" si="4"/>
        <v>1200000</v>
      </c>
      <c r="D19" s="53">
        <f t="shared" si="4"/>
        <v>-1500000</v>
      </c>
      <c r="E19" s="53">
        <f t="shared" si="4"/>
        <v>-300000</v>
      </c>
      <c r="F19" s="53">
        <f t="shared" si="4"/>
        <v>0</v>
      </c>
      <c r="G19" s="53">
        <f t="shared" si="4"/>
        <v>-300000</v>
      </c>
      <c r="H19" s="53">
        <f t="shared" si="4"/>
        <v>1200000</v>
      </c>
      <c r="I19" s="53">
        <f t="shared" si="4"/>
        <v>0</v>
      </c>
      <c r="J19" s="53">
        <f t="shared" si="4"/>
        <v>0</v>
      </c>
      <c r="K19" s="53">
        <f t="shared" si="4"/>
        <v>0</v>
      </c>
      <c r="L19" s="53">
        <f t="shared" si="4"/>
        <v>0</v>
      </c>
      <c r="M19" s="53">
        <f t="shared" si="4"/>
        <v>0</v>
      </c>
      <c r="N19" s="53">
        <f t="shared" si="4"/>
        <v>0</v>
      </c>
      <c r="O19" s="53">
        <f t="shared" si="4"/>
        <v>0</v>
      </c>
      <c r="P19" s="53">
        <f t="shared" si="4"/>
        <v>0</v>
      </c>
      <c r="Q19" s="53">
        <f t="shared" si="4"/>
        <v>1200000</v>
      </c>
      <c r="R19" s="53">
        <f t="shared" si="4"/>
        <v>1200000</v>
      </c>
    </row>
    <row r="20" spans="1:18" ht="22.5">
      <c r="A20" s="54">
        <v>45</v>
      </c>
      <c r="B20" s="55" t="s">
        <v>75</v>
      </c>
      <c r="C20" s="56">
        <f aca="true" t="shared" si="5" ref="C20:O21">C21</f>
        <v>1200000</v>
      </c>
      <c r="D20" s="56">
        <f t="shared" si="5"/>
        <v>-1500000</v>
      </c>
      <c r="E20" s="56">
        <f t="shared" si="5"/>
        <v>-300000</v>
      </c>
      <c r="F20" s="56">
        <f t="shared" si="5"/>
        <v>0</v>
      </c>
      <c r="G20" s="56">
        <f t="shared" si="5"/>
        <v>-300000</v>
      </c>
      <c r="H20" s="56">
        <f t="shared" si="5"/>
        <v>1200000</v>
      </c>
      <c r="I20" s="56">
        <f t="shared" si="5"/>
        <v>0</v>
      </c>
      <c r="J20" s="56">
        <f t="shared" si="5"/>
        <v>0</v>
      </c>
      <c r="K20" s="56">
        <f t="shared" si="5"/>
        <v>0</v>
      </c>
      <c r="L20" s="56">
        <f t="shared" si="5"/>
        <v>0</v>
      </c>
      <c r="M20" s="56">
        <f t="shared" si="5"/>
        <v>0</v>
      </c>
      <c r="N20" s="56">
        <f t="shared" si="5"/>
        <v>0</v>
      </c>
      <c r="O20" s="56">
        <f t="shared" si="5"/>
        <v>0</v>
      </c>
      <c r="P20" s="56">
        <v>0</v>
      </c>
      <c r="Q20" s="56">
        <f>Q21</f>
        <v>1200000</v>
      </c>
      <c r="R20" s="56">
        <f>R21</f>
        <v>1200000</v>
      </c>
    </row>
    <row r="21" spans="1:18" ht="22.5">
      <c r="A21" s="57">
        <v>451</v>
      </c>
      <c r="B21" s="58" t="s">
        <v>76</v>
      </c>
      <c r="C21" s="59">
        <f t="shared" si="5"/>
        <v>1200000</v>
      </c>
      <c r="D21" s="59">
        <f t="shared" si="5"/>
        <v>-1500000</v>
      </c>
      <c r="E21" s="59">
        <f t="shared" si="5"/>
        <v>-300000</v>
      </c>
      <c r="F21" s="59">
        <f t="shared" si="5"/>
        <v>0</v>
      </c>
      <c r="G21" s="59">
        <f t="shared" si="5"/>
        <v>-300000</v>
      </c>
      <c r="H21" s="59">
        <f t="shared" si="5"/>
        <v>1200000</v>
      </c>
      <c r="I21" s="59">
        <f t="shared" si="5"/>
        <v>0</v>
      </c>
      <c r="J21" s="59">
        <f t="shared" si="5"/>
        <v>0</v>
      </c>
      <c r="K21" s="59">
        <f t="shared" si="5"/>
        <v>0</v>
      </c>
      <c r="L21" s="59">
        <f t="shared" si="5"/>
        <v>0</v>
      </c>
      <c r="M21" s="59">
        <f t="shared" si="5"/>
        <v>0</v>
      </c>
      <c r="N21" s="59">
        <f t="shared" si="5"/>
        <v>0</v>
      </c>
      <c r="O21" s="59">
        <f t="shared" si="5"/>
        <v>0</v>
      </c>
      <c r="P21" s="59">
        <v>0</v>
      </c>
      <c r="Q21" s="59">
        <f>Q22</f>
        <v>1200000</v>
      </c>
      <c r="R21" s="59">
        <f>R22</f>
        <v>1200000</v>
      </c>
    </row>
    <row r="22" spans="1:18" ht="22.5" hidden="1">
      <c r="A22" s="60">
        <v>4511</v>
      </c>
      <c r="B22" s="61" t="s">
        <v>76</v>
      </c>
      <c r="C22" s="62">
        <f>SUM(H22:P22)</f>
        <v>1200000</v>
      </c>
      <c r="D22" s="62">
        <v>-1500000</v>
      </c>
      <c r="E22" s="62">
        <f>C22+D22</f>
        <v>-300000</v>
      </c>
      <c r="F22" s="62">
        <v>0</v>
      </c>
      <c r="G22" s="62">
        <f>E22+F22</f>
        <v>-300000</v>
      </c>
      <c r="H22" s="62">
        <v>1200000</v>
      </c>
      <c r="I22" s="62">
        <v>0</v>
      </c>
      <c r="J22" s="62">
        <v>0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2">
        <f>C22*100%</f>
        <v>1200000</v>
      </c>
      <c r="R22" s="62">
        <f>C22*100%</f>
        <v>1200000</v>
      </c>
    </row>
    <row r="23" spans="1:18" ht="12.75">
      <c r="A23" s="60"/>
      <c r="B23" s="61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ht="23.25" customHeight="1">
      <c r="A24" s="149" t="s">
        <v>104</v>
      </c>
      <c r="B24" s="149"/>
      <c r="C24" s="49">
        <f aca="true" t="shared" si="6" ref="C24:H24">C25</f>
        <v>593288.46</v>
      </c>
      <c r="D24" s="49">
        <f t="shared" si="6"/>
        <v>-114785.95999999999</v>
      </c>
      <c r="E24" s="49">
        <f t="shared" si="6"/>
        <v>478502.5</v>
      </c>
      <c r="F24" s="49">
        <f t="shared" si="6"/>
        <v>33377.5</v>
      </c>
      <c r="G24" s="49">
        <f t="shared" si="6"/>
        <v>511880</v>
      </c>
      <c r="H24" s="49">
        <f t="shared" si="6"/>
        <v>593288.46</v>
      </c>
      <c r="I24" s="49">
        <f aca="true" t="shared" si="7" ref="I24:R24">I25</f>
        <v>0</v>
      </c>
      <c r="J24" s="49">
        <f t="shared" si="7"/>
        <v>0</v>
      </c>
      <c r="K24" s="49">
        <f t="shared" si="7"/>
        <v>0</v>
      </c>
      <c r="L24" s="49">
        <f t="shared" si="7"/>
        <v>0</v>
      </c>
      <c r="M24" s="49">
        <f t="shared" si="7"/>
        <v>0</v>
      </c>
      <c r="N24" s="49">
        <f t="shared" si="7"/>
        <v>0</v>
      </c>
      <c r="O24" s="49">
        <f t="shared" si="7"/>
        <v>0</v>
      </c>
      <c r="P24" s="49">
        <f t="shared" si="7"/>
        <v>0</v>
      </c>
      <c r="Q24" s="49">
        <f t="shared" si="7"/>
        <v>593288.46</v>
      </c>
      <c r="R24" s="49">
        <f t="shared" si="7"/>
        <v>593288.46</v>
      </c>
    </row>
    <row r="25" spans="1:18" ht="36.75" customHeight="1">
      <c r="A25" s="147" t="s">
        <v>98</v>
      </c>
      <c r="B25" s="147"/>
      <c r="C25" s="63">
        <f aca="true" t="shared" si="8" ref="C25:R25">C26+C56</f>
        <v>593288.46</v>
      </c>
      <c r="D25" s="63">
        <f t="shared" si="8"/>
        <v>-114785.95999999999</v>
      </c>
      <c r="E25" s="63">
        <f t="shared" si="8"/>
        <v>478502.5</v>
      </c>
      <c r="F25" s="63">
        <f t="shared" si="8"/>
        <v>33377.5</v>
      </c>
      <c r="G25" s="63">
        <f t="shared" si="8"/>
        <v>511880</v>
      </c>
      <c r="H25" s="63">
        <f t="shared" si="8"/>
        <v>593288.46</v>
      </c>
      <c r="I25" s="63">
        <f t="shared" si="8"/>
        <v>0</v>
      </c>
      <c r="J25" s="63">
        <f t="shared" si="8"/>
        <v>0</v>
      </c>
      <c r="K25" s="63">
        <f t="shared" si="8"/>
        <v>0</v>
      </c>
      <c r="L25" s="63">
        <f t="shared" si="8"/>
        <v>0</v>
      </c>
      <c r="M25" s="63">
        <f t="shared" si="8"/>
        <v>0</v>
      </c>
      <c r="N25" s="63">
        <f t="shared" si="8"/>
        <v>0</v>
      </c>
      <c r="O25" s="63">
        <f t="shared" si="8"/>
        <v>0</v>
      </c>
      <c r="P25" s="63">
        <f t="shared" si="8"/>
        <v>0</v>
      </c>
      <c r="Q25" s="63">
        <f t="shared" si="8"/>
        <v>593288.46</v>
      </c>
      <c r="R25" s="63">
        <f t="shared" si="8"/>
        <v>593288.46</v>
      </c>
    </row>
    <row r="26" spans="1:18" ht="12.75">
      <c r="A26" s="75" t="s">
        <v>78</v>
      </c>
      <c r="B26" s="72" t="s">
        <v>80</v>
      </c>
      <c r="C26" s="92">
        <f>C27</f>
        <v>483900</v>
      </c>
      <c r="D26" s="92">
        <f>D27</f>
        <v>-119542</v>
      </c>
      <c r="E26" s="92">
        <f>E27</f>
        <v>364358</v>
      </c>
      <c r="F26" s="92">
        <f>F27</f>
        <v>28500</v>
      </c>
      <c r="G26" s="92">
        <f>G27</f>
        <v>392858</v>
      </c>
      <c r="H26" s="92">
        <f aca="true" t="shared" si="9" ref="H26:R26">H27</f>
        <v>483900</v>
      </c>
      <c r="I26" s="92">
        <f t="shared" si="9"/>
        <v>0</v>
      </c>
      <c r="J26" s="92">
        <f t="shared" si="9"/>
        <v>0</v>
      </c>
      <c r="K26" s="92">
        <f t="shared" si="9"/>
        <v>0</v>
      </c>
      <c r="L26" s="92">
        <f t="shared" si="9"/>
        <v>0</v>
      </c>
      <c r="M26" s="92">
        <f t="shared" si="9"/>
        <v>0</v>
      </c>
      <c r="N26" s="92">
        <f t="shared" si="9"/>
        <v>0</v>
      </c>
      <c r="O26" s="92">
        <f t="shared" si="9"/>
        <v>0</v>
      </c>
      <c r="P26" s="92">
        <f t="shared" si="9"/>
        <v>0</v>
      </c>
      <c r="Q26" s="92">
        <f t="shared" si="9"/>
        <v>483900</v>
      </c>
      <c r="R26" s="92">
        <f t="shared" si="9"/>
        <v>483900</v>
      </c>
    </row>
    <row r="27" spans="1:18" ht="12.75">
      <c r="A27" s="51">
        <v>3</v>
      </c>
      <c r="B27" s="64" t="s">
        <v>23</v>
      </c>
      <c r="C27" s="65">
        <f aca="true" t="shared" si="10" ref="C27:R27">C28+C53</f>
        <v>483900</v>
      </c>
      <c r="D27" s="65">
        <f t="shared" si="10"/>
        <v>-119542</v>
      </c>
      <c r="E27" s="65">
        <f t="shared" si="10"/>
        <v>364358</v>
      </c>
      <c r="F27" s="65">
        <f t="shared" si="10"/>
        <v>28500</v>
      </c>
      <c r="G27" s="65">
        <f t="shared" si="10"/>
        <v>392858</v>
      </c>
      <c r="H27" s="65">
        <f t="shared" si="10"/>
        <v>483900</v>
      </c>
      <c r="I27" s="65">
        <f t="shared" si="10"/>
        <v>0</v>
      </c>
      <c r="J27" s="65">
        <f t="shared" si="10"/>
        <v>0</v>
      </c>
      <c r="K27" s="65">
        <f t="shared" si="10"/>
        <v>0</v>
      </c>
      <c r="L27" s="65">
        <f t="shared" si="10"/>
        <v>0</v>
      </c>
      <c r="M27" s="65">
        <f t="shared" si="10"/>
        <v>0</v>
      </c>
      <c r="N27" s="65">
        <f t="shared" si="10"/>
        <v>0</v>
      </c>
      <c r="O27" s="65">
        <f t="shared" si="10"/>
        <v>0</v>
      </c>
      <c r="P27" s="65">
        <f t="shared" si="10"/>
        <v>0</v>
      </c>
      <c r="Q27" s="65">
        <f t="shared" si="10"/>
        <v>483900</v>
      </c>
      <c r="R27" s="65">
        <f t="shared" si="10"/>
        <v>483900</v>
      </c>
    </row>
    <row r="28" spans="1:18" s="5" customFormat="1" ht="12.75">
      <c r="A28" s="54">
        <v>32</v>
      </c>
      <c r="B28" s="55" t="s">
        <v>28</v>
      </c>
      <c r="C28" s="56">
        <f>C29+C33+C38+C47</f>
        <v>477900</v>
      </c>
      <c r="D28" s="56">
        <f>D29+D33+D38+D47</f>
        <v>-119542</v>
      </c>
      <c r="E28" s="56">
        <f>E29+E33+E38+E47</f>
        <v>358358</v>
      </c>
      <c r="F28" s="56">
        <f aca="true" t="shared" si="11" ref="F28:R28">F29+F33+F38+F47</f>
        <v>28500</v>
      </c>
      <c r="G28" s="56">
        <f t="shared" si="11"/>
        <v>386858</v>
      </c>
      <c r="H28" s="56">
        <f t="shared" si="11"/>
        <v>477900</v>
      </c>
      <c r="I28" s="56">
        <f t="shared" si="11"/>
        <v>0</v>
      </c>
      <c r="J28" s="56">
        <f t="shared" si="11"/>
        <v>0</v>
      </c>
      <c r="K28" s="56">
        <f t="shared" si="11"/>
        <v>0</v>
      </c>
      <c r="L28" s="56">
        <f t="shared" si="11"/>
        <v>0</v>
      </c>
      <c r="M28" s="56">
        <f t="shared" si="11"/>
        <v>0</v>
      </c>
      <c r="N28" s="56">
        <f t="shared" si="11"/>
        <v>0</v>
      </c>
      <c r="O28" s="56">
        <f t="shared" si="11"/>
        <v>0</v>
      </c>
      <c r="P28" s="56">
        <f t="shared" si="11"/>
        <v>0</v>
      </c>
      <c r="Q28" s="56">
        <f t="shared" si="11"/>
        <v>477900</v>
      </c>
      <c r="R28" s="56">
        <f t="shared" si="11"/>
        <v>477900</v>
      </c>
    </row>
    <row r="29" spans="1:18" ht="12.75">
      <c r="A29" s="57">
        <v>321</v>
      </c>
      <c r="B29" s="58" t="s">
        <v>29</v>
      </c>
      <c r="C29" s="59">
        <f>C30+C31+C32</f>
        <v>13608</v>
      </c>
      <c r="D29" s="59">
        <f>D30+D31+D32</f>
        <v>-23392</v>
      </c>
      <c r="E29" s="59">
        <f>E30+E31+E32</f>
        <v>-9784</v>
      </c>
      <c r="F29" s="59">
        <f>F30+F31+F32</f>
        <v>6500</v>
      </c>
      <c r="G29" s="59">
        <f>G30+G31+G32</f>
        <v>-3284</v>
      </c>
      <c r="H29" s="59">
        <f aca="true" t="shared" si="12" ref="H29:R29">H30+H31+H32</f>
        <v>13608</v>
      </c>
      <c r="I29" s="59">
        <f t="shared" si="12"/>
        <v>0</v>
      </c>
      <c r="J29" s="59">
        <f t="shared" si="12"/>
        <v>0</v>
      </c>
      <c r="K29" s="59">
        <f t="shared" si="12"/>
        <v>0</v>
      </c>
      <c r="L29" s="59">
        <f t="shared" si="12"/>
        <v>0</v>
      </c>
      <c r="M29" s="59">
        <f t="shared" si="12"/>
        <v>0</v>
      </c>
      <c r="N29" s="59">
        <f t="shared" si="12"/>
        <v>0</v>
      </c>
      <c r="O29" s="59">
        <f t="shared" si="12"/>
        <v>0</v>
      </c>
      <c r="P29" s="59">
        <f t="shared" si="12"/>
        <v>0</v>
      </c>
      <c r="Q29" s="59">
        <f t="shared" si="12"/>
        <v>13608</v>
      </c>
      <c r="R29" s="59">
        <f t="shared" si="12"/>
        <v>13608</v>
      </c>
    </row>
    <row r="30" spans="1:18" ht="12.75" hidden="1">
      <c r="A30" s="60">
        <v>3211</v>
      </c>
      <c r="B30" s="61" t="s">
        <v>47</v>
      </c>
      <c r="C30" s="62">
        <f>SUM(H30:P30)</f>
        <v>8000</v>
      </c>
      <c r="D30" s="62">
        <v>-20000</v>
      </c>
      <c r="E30" s="62">
        <f>C30+D30</f>
        <v>-12000</v>
      </c>
      <c r="F30" s="62">
        <v>10500</v>
      </c>
      <c r="G30" s="62">
        <f>E30+F30</f>
        <v>-1500</v>
      </c>
      <c r="H30" s="62">
        <v>8000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2">
        <f>C30*1</f>
        <v>8000</v>
      </c>
      <c r="R30" s="62">
        <f>C30*1</f>
        <v>8000</v>
      </c>
    </row>
    <row r="31" spans="1:18" ht="12.75" hidden="1">
      <c r="A31" s="60">
        <v>3213</v>
      </c>
      <c r="B31" s="61" t="s">
        <v>49</v>
      </c>
      <c r="C31" s="62">
        <f>SUM(H31:P31)</f>
        <v>3608</v>
      </c>
      <c r="D31" s="62">
        <v>-3392</v>
      </c>
      <c r="E31" s="62">
        <f aca="true" t="shared" si="13" ref="E31:E52">C31+D31</f>
        <v>216</v>
      </c>
      <c r="F31" s="62">
        <v>-4000</v>
      </c>
      <c r="G31" s="62">
        <f>E31+F31</f>
        <v>-3784</v>
      </c>
      <c r="H31" s="62">
        <v>3608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  <c r="Q31" s="62">
        <f>C31*1</f>
        <v>3608</v>
      </c>
      <c r="R31" s="62">
        <f aca="true" t="shared" si="14" ref="R31:R46">C31*1</f>
        <v>3608</v>
      </c>
    </row>
    <row r="32" spans="1:18" ht="12.75" hidden="1">
      <c r="A32" s="60">
        <v>3214</v>
      </c>
      <c r="B32" s="61" t="s">
        <v>50</v>
      </c>
      <c r="C32" s="62">
        <f>SUM(H32:P32)</f>
        <v>2000</v>
      </c>
      <c r="D32" s="62">
        <v>0</v>
      </c>
      <c r="E32" s="62">
        <f t="shared" si="13"/>
        <v>2000</v>
      </c>
      <c r="F32" s="62">
        <v>0</v>
      </c>
      <c r="G32" s="62">
        <f>E32+F32</f>
        <v>2000</v>
      </c>
      <c r="H32" s="62">
        <v>2000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N32" s="62">
        <v>0</v>
      </c>
      <c r="O32" s="62">
        <v>0</v>
      </c>
      <c r="P32" s="62">
        <v>0</v>
      </c>
      <c r="Q32" s="62">
        <f>C32*1</f>
        <v>2000</v>
      </c>
      <c r="R32" s="62">
        <f t="shared" si="14"/>
        <v>2000</v>
      </c>
    </row>
    <row r="33" spans="1:18" ht="12.75">
      <c r="A33" s="57">
        <v>322</v>
      </c>
      <c r="B33" s="58" t="s">
        <v>30</v>
      </c>
      <c r="C33" s="59">
        <f>C34+C35+C36+C37</f>
        <v>290000</v>
      </c>
      <c r="D33" s="59">
        <f aca="true" t="shared" si="15" ref="D33:R33">D34+D35+D36+D37</f>
        <v>-59000</v>
      </c>
      <c r="E33" s="59">
        <f>E34+E35+E36+E37</f>
        <v>231000</v>
      </c>
      <c r="F33" s="59">
        <f>F34+F35+F36+F37</f>
        <v>12000</v>
      </c>
      <c r="G33" s="59">
        <f>G34+G35+G36+G37</f>
        <v>243000</v>
      </c>
      <c r="H33" s="59">
        <f t="shared" si="15"/>
        <v>290000</v>
      </c>
      <c r="I33" s="59">
        <f t="shared" si="15"/>
        <v>0</v>
      </c>
      <c r="J33" s="59">
        <f t="shared" si="15"/>
        <v>0</v>
      </c>
      <c r="K33" s="59">
        <f t="shared" si="15"/>
        <v>0</v>
      </c>
      <c r="L33" s="59">
        <f t="shared" si="15"/>
        <v>0</v>
      </c>
      <c r="M33" s="59">
        <f t="shared" si="15"/>
        <v>0</v>
      </c>
      <c r="N33" s="59">
        <f t="shared" si="15"/>
        <v>0</v>
      </c>
      <c r="O33" s="59">
        <f t="shared" si="15"/>
        <v>0</v>
      </c>
      <c r="P33" s="59">
        <f t="shared" si="15"/>
        <v>0</v>
      </c>
      <c r="Q33" s="59">
        <f t="shared" si="15"/>
        <v>290000</v>
      </c>
      <c r="R33" s="59">
        <f t="shared" si="15"/>
        <v>290000</v>
      </c>
    </row>
    <row r="34" spans="1:18" ht="12.75" hidden="1">
      <c r="A34" s="60">
        <v>3221</v>
      </c>
      <c r="B34" s="61" t="s">
        <v>51</v>
      </c>
      <c r="C34" s="62">
        <f>SUM(H34:P34)</f>
        <v>130000</v>
      </c>
      <c r="D34" s="62">
        <v>-35000</v>
      </c>
      <c r="E34" s="62">
        <f t="shared" si="13"/>
        <v>95000</v>
      </c>
      <c r="F34" s="62">
        <v>22000</v>
      </c>
      <c r="G34" s="62">
        <f>E34+F34</f>
        <v>117000</v>
      </c>
      <c r="H34" s="62">
        <v>130000</v>
      </c>
      <c r="I34" s="62">
        <v>0</v>
      </c>
      <c r="J34" s="62">
        <v>0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2">
        <f>C34*1</f>
        <v>130000</v>
      </c>
      <c r="R34" s="62">
        <f t="shared" si="14"/>
        <v>130000</v>
      </c>
    </row>
    <row r="35" spans="1:18" ht="12.75" hidden="1">
      <c r="A35" s="60">
        <v>3223</v>
      </c>
      <c r="B35" s="61" t="s">
        <v>53</v>
      </c>
      <c r="C35" s="62">
        <f>SUM(H35:P35)</f>
        <v>120000</v>
      </c>
      <c r="D35" s="62">
        <v>-10000</v>
      </c>
      <c r="E35" s="62">
        <f t="shared" si="13"/>
        <v>110000</v>
      </c>
      <c r="F35" s="62">
        <v>-10000</v>
      </c>
      <c r="G35" s="62">
        <f>E35+F35</f>
        <v>100000</v>
      </c>
      <c r="H35" s="62">
        <v>120000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v>0</v>
      </c>
      <c r="O35" s="62">
        <v>0</v>
      </c>
      <c r="P35" s="62">
        <v>0</v>
      </c>
      <c r="Q35" s="62">
        <f>C35*1</f>
        <v>120000</v>
      </c>
      <c r="R35" s="62">
        <f t="shared" si="14"/>
        <v>120000</v>
      </c>
    </row>
    <row r="36" spans="1:18" ht="12.75" hidden="1">
      <c r="A36" s="60">
        <v>3225</v>
      </c>
      <c r="B36" s="61" t="s">
        <v>55</v>
      </c>
      <c r="C36" s="62">
        <f>SUM(H36:P36)</f>
        <v>35000</v>
      </c>
      <c r="D36" s="62">
        <v>-10000</v>
      </c>
      <c r="E36" s="62">
        <f t="shared" si="13"/>
        <v>25000</v>
      </c>
      <c r="F36" s="62">
        <v>0</v>
      </c>
      <c r="G36" s="62">
        <f>E36+F36</f>
        <v>25000</v>
      </c>
      <c r="H36" s="62">
        <v>35000</v>
      </c>
      <c r="I36" s="62">
        <v>0</v>
      </c>
      <c r="J36" s="62">
        <v>0</v>
      </c>
      <c r="K36" s="62">
        <v>0</v>
      </c>
      <c r="L36" s="62">
        <v>0</v>
      </c>
      <c r="M36" s="62">
        <v>0</v>
      </c>
      <c r="N36" s="62">
        <v>0</v>
      </c>
      <c r="O36" s="62">
        <v>0</v>
      </c>
      <c r="P36" s="62">
        <v>0</v>
      </c>
      <c r="Q36" s="62">
        <f>C36*1</f>
        <v>35000</v>
      </c>
      <c r="R36" s="62">
        <f t="shared" si="14"/>
        <v>35000</v>
      </c>
    </row>
    <row r="37" spans="1:18" ht="12.75" hidden="1">
      <c r="A37" s="60">
        <v>3227</v>
      </c>
      <c r="B37" s="61" t="s">
        <v>56</v>
      </c>
      <c r="C37" s="62">
        <f>SUM(H37:P37)</f>
        <v>5000</v>
      </c>
      <c r="D37" s="62">
        <v>-4000</v>
      </c>
      <c r="E37" s="62">
        <f t="shared" si="13"/>
        <v>1000</v>
      </c>
      <c r="F37" s="62">
        <v>0</v>
      </c>
      <c r="G37" s="62">
        <f>E37+F37</f>
        <v>1000</v>
      </c>
      <c r="H37" s="62">
        <v>5000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2">
        <f>C37*1</f>
        <v>5000</v>
      </c>
      <c r="R37" s="62">
        <f t="shared" si="14"/>
        <v>5000</v>
      </c>
    </row>
    <row r="38" spans="1:18" ht="12.75">
      <c r="A38" s="57">
        <v>323</v>
      </c>
      <c r="B38" s="58" t="s">
        <v>31</v>
      </c>
      <c r="C38" s="59">
        <f aca="true" t="shared" si="16" ref="C38:P38">SUM(C39:C46)</f>
        <v>134500</v>
      </c>
      <c r="D38" s="59">
        <f t="shared" si="16"/>
        <v>-33000</v>
      </c>
      <c r="E38" s="59">
        <f t="shared" si="16"/>
        <v>101500</v>
      </c>
      <c r="F38" s="59">
        <f t="shared" si="16"/>
        <v>9100</v>
      </c>
      <c r="G38" s="59">
        <f t="shared" si="16"/>
        <v>110600</v>
      </c>
      <c r="H38" s="59">
        <f t="shared" si="16"/>
        <v>134500</v>
      </c>
      <c r="I38" s="59">
        <f t="shared" si="16"/>
        <v>0</v>
      </c>
      <c r="J38" s="59">
        <f t="shared" si="16"/>
        <v>0</v>
      </c>
      <c r="K38" s="59">
        <f t="shared" si="16"/>
        <v>0</v>
      </c>
      <c r="L38" s="59">
        <f t="shared" si="16"/>
        <v>0</v>
      </c>
      <c r="M38" s="59">
        <f t="shared" si="16"/>
        <v>0</v>
      </c>
      <c r="N38" s="59">
        <f t="shared" si="16"/>
        <v>0</v>
      </c>
      <c r="O38" s="59">
        <f t="shared" si="16"/>
        <v>0</v>
      </c>
      <c r="P38" s="59">
        <f t="shared" si="16"/>
        <v>0</v>
      </c>
      <c r="Q38" s="59">
        <f>SUM(Q39:Q46)</f>
        <v>134500</v>
      </c>
      <c r="R38" s="59">
        <f>SUM(R39:R46)</f>
        <v>134500</v>
      </c>
    </row>
    <row r="39" spans="1:18" ht="12.75" hidden="1">
      <c r="A39" s="60">
        <v>3231</v>
      </c>
      <c r="B39" s="61" t="s">
        <v>57</v>
      </c>
      <c r="C39" s="62">
        <f aca="true" t="shared" si="17" ref="C39:C46">SUM(H39:P39)</f>
        <v>15000</v>
      </c>
      <c r="D39" s="62">
        <v>0</v>
      </c>
      <c r="E39" s="62">
        <f t="shared" si="13"/>
        <v>15000</v>
      </c>
      <c r="F39" s="62">
        <v>0</v>
      </c>
      <c r="G39" s="62">
        <f>E39+F39</f>
        <v>15000</v>
      </c>
      <c r="H39" s="62">
        <v>15000</v>
      </c>
      <c r="I39" s="62">
        <v>0</v>
      </c>
      <c r="J39" s="62">
        <v>0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2">
        <f aca="true" t="shared" si="18" ref="Q39:Q46">C39*1</f>
        <v>15000</v>
      </c>
      <c r="R39" s="62">
        <f t="shared" si="14"/>
        <v>15000</v>
      </c>
    </row>
    <row r="40" spans="1:18" ht="12.75" hidden="1">
      <c r="A40" s="60">
        <v>3233</v>
      </c>
      <c r="B40" s="61" t="s">
        <v>79</v>
      </c>
      <c r="C40" s="62">
        <f t="shared" si="17"/>
        <v>4000</v>
      </c>
      <c r="D40" s="62">
        <v>-6000</v>
      </c>
      <c r="E40" s="62">
        <f t="shared" si="13"/>
        <v>-2000</v>
      </c>
      <c r="F40" s="62">
        <v>4500</v>
      </c>
      <c r="G40" s="62">
        <f aca="true" t="shared" si="19" ref="G40:G46">E40+F40</f>
        <v>2500</v>
      </c>
      <c r="H40" s="62">
        <v>4000</v>
      </c>
      <c r="I40" s="62">
        <v>0</v>
      </c>
      <c r="J40" s="62">
        <v>0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2">
        <f t="shared" si="18"/>
        <v>4000</v>
      </c>
      <c r="R40" s="62">
        <f t="shared" si="14"/>
        <v>4000</v>
      </c>
    </row>
    <row r="41" spans="1:18" ht="12.75" hidden="1">
      <c r="A41" s="60">
        <v>3234</v>
      </c>
      <c r="B41" s="61" t="s">
        <v>59</v>
      </c>
      <c r="C41" s="62">
        <f t="shared" si="17"/>
        <v>56000</v>
      </c>
      <c r="D41" s="62">
        <v>-19000</v>
      </c>
      <c r="E41" s="62">
        <f t="shared" si="13"/>
        <v>37000</v>
      </c>
      <c r="F41" s="62">
        <v>10000</v>
      </c>
      <c r="G41" s="62">
        <f t="shared" si="19"/>
        <v>47000</v>
      </c>
      <c r="H41" s="62">
        <v>56000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f t="shared" si="18"/>
        <v>56000</v>
      </c>
      <c r="R41" s="62">
        <f t="shared" si="14"/>
        <v>56000</v>
      </c>
    </row>
    <row r="42" spans="1:18" ht="12.75" hidden="1">
      <c r="A42" s="60">
        <v>3235</v>
      </c>
      <c r="B42" s="61" t="s">
        <v>85</v>
      </c>
      <c r="C42" s="62">
        <f t="shared" si="17"/>
        <v>10000</v>
      </c>
      <c r="D42" s="62">
        <v>0</v>
      </c>
      <c r="E42" s="62">
        <f t="shared" si="13"/>
        <v>10000</v>
      </c>
      <c r="F42" s="62">
        <v>0</v>
      </c>
      <c r="G42" s="62">
        <f t="shared" si="19"/>
        <v>10000</v>
      </c>
      <c r="H42" s="62">
        <v>10000</v>
      </c>
      <c r="I42" s="62">
        <v>0</v>
      </c>
      <c r="J42" s="62">
        <v>0</v>
      </c>
      <c r="K42" s="62">
        <v>0</v>
      </c>
      <c r="L42" s="62">
        <v>0</v>
      </c>
      <c r="M42" s="62">
        <v>0</v>
      </c>
      <c r="N42" s="62">
        <v>0</v>
      </c>
      <c r="O42" s="62">
        <v>0</v>
      </c>
      <c r="P42" s="62">
        <v>0</v>
      </c>
      <c r="Q42" s="62">
        <f t="shared" si="18"/>
        <v>10000</v>
      </c>
      <c r="R42" s="62">
        <f t="shared" si="14"/>
        <v>10000</v>
      </c>
    </row>
    <row r="43" spans="1:18" ht="12.75" hidden="1">
      <c r="A43" s="60">
        <v>3236</v>
      </c>
      <c r="B43" s="61" t="s">
        <v>60</v>
      </c>
      <c r="C43" s="62">
        <f t="shared" si="17"/>
        <v>18000</v>
      </c>
      <c r="D43" s="62">
        <v>0</v>
      </c>
      <c r="E43" s="62">
        <f t="shared" si="13"/>
        <v>18000</v>
      </c>
      <c r="F43" s="62">
        <v>-5000</v>
      </c>
      <c r="G43" s="62">
        <f t="shared" si="19"/>
        <v>13000</v>
      </c>
      <c r="H43" s="62">
        <v>18000</v>
      </c>
      <c r="I43" s="62">
        <v>0</v>
      </c>
      <c r="J43" s="62">
        <v>0</v>
      </c>
      <c r="K43" s="62">
        <v>0</v>
      </c>
      <c r="L43" s="62">
        <v>0</v>
      </c>
      <c r="M43" s="62">
        <v>0</v>
      </c>
      <c r="N43" s="62">
        <v>0</v>
      </c>
      <c r="O43" s="62">
        <v>0</v>
      </c>
      <c r="P43" s="62">
        <v>0</v>
      </c>
      <c r="Q43" s="62">
        <f t="shared" si="18"/>
        <v>18000</v>
      </c>
      <c r="R43" s="62">
        <f t="shared" si="14"/>
        <v>18000</v>
      </c>
    </row>
    <row r="44" spans="1:18" ht="12.75" hidden="1">
      <c r="A44" s="60">
        <v>3237</v>
      </c>
      <c r="B44" s="61" t="s">
        <v>61</v>
      </c>
      <c r="C44" s="62">
        <f t="shared" si="17"/>
        <v>500</v>
      </c>
      <c r="D44" s="62">
        <v>0</v>
      </c>
      <c r="E44" s="62">
        <f t="shared" si="13"/>
        <v>500</v>
      </c>
      <c r="F44" s="62">
        <v>-400</v>
      </c>
      <c r="G44" s="62">
        <f t="shared" si="19"/>
        <v>100</v>
      </c>
      <c r="H44" s="62">
        <v>500</v>
      </c>
      <c r="I44" s="62">
        <v>0</v>
      </c>
      <c r="J44" s="62">
        <v>0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2">
        <f t="shared" si="18"/>
        <v>500</v>
      </c>
      <c r="R44" s="62">
        <f t="shared" si="14"/>
        <v>500</v>
      </c>
    </row>
    <row r="45" spans="1:18" ht="12.75" hidden="1">
      <c r="A45" s="60">
        <v>3238</v>
      </c>
      <c r="B45" s="61" t="s">
        <v>62</v>
      </c>
      <c r="C45" s="62">
        <f t="shared" si="17"/>
        <v>16000</v>
      </c>
      <c r="D45" s="62">
        <v>-2000</v>
      </c>
      <c r="E45" s="62">
        <f t="shared" si="13"/>
        <v>14000</v>
      </c>
      <c r="F45" s="62">
        <v>0</v>
      </c>
      <c r="G45" s="62">
        <f t="shared" si="19"/>
        <v>14000</v>
      </c>
      <c r="H45" s="62">
        <v>16000</v>
      </c>
      <c r="I45" s="62">
        <v>0</v>
      </c>
      <c r="J45" s="62">
        <v>0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2">
        <f t="shared" si="18"/>
        <v>16000</v>
      </c>
      <c r="R45" s="62">
        <f t="shared" si="14"/>
        <v>16000</v>
      </c>
    </row>
    <row r="46" spans="1:18" ht="12.75" hidden="1">
      <c r="A46" s="60">
        <v>3239</v>
      </c>
      <c r="B46" s="61" t="s">
        <v>63</v>
      </c>
      <c r="C46" s="62">
        <f t="shared" si="17"/>
        <v>15000</v>
      </c>
      <c r="D46" s="62">
        <v>-6000</v>
      </c>
      <c r="E46" s="62">
        <f t="shared" si="13"/>
        <v>9000</v>
      </c>
      <c r="F46" s="62">
        <v>0</v>
      </c>
      <c r="G46" s="62">
        <f t="shared" si="19"/>
        <v>9000</v>
      </c>
      <c r="H46" s="62">
        <v>15000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2">
        <f t="shared" si="18"/>
        <v>15000</v>
      </c>
      <c r="R46" s="62">
        <f t="shared" si="14"/>
        <v>15000</v>
      </c>
    </row>
    <row r="47" spans="1:18" ht="22.5">
      <c r="A47" s="57">
        <v>329</v>
      </c>
      <c r="B47" s="58" t="s">
        <v>32</v>
      </c>
      <c r="C47" s="59">
        <f>SUM(C48:C52)</f>
        <v>39792</v>
      </c>
      <c r="D47" s="59">
        <f>SUM(D48:D52)</f>
        <v>-4150</v>
      </c>
      <c r="E47" s="59">
        <f>SUM(E48:E52)</f>
        <v>35642</v>
      </c>
      <c r="F47" s="59">
        <f>SUM(F48:F52)</f>
        <v>900</v>
      </c>
      <c r="G47" s="59">
        <f>SUM(G48:G52)</f>
        <v>36542</v>
      </c>
      <c r="H47" s="59">
        <f aca="true" t="shared" si="20" ref="H47:R47">SUM(H48:H52)</f>
        <v>39792</v>
      </c>
      <c r="I47" s="59">
        <f t="shared" si="20"/>
        <v>0</v>
      </c>
      <c r="J47" s="59">
        <f t="shared" si="20"/>
        <v>0</v>
      </c>
      <c r="K47" s="59">
        <f>SUM(K48:K52)</f>
        <v>0</v>
      </c>
      <c r="L47" s="59">
        <f>SUM(L48:L52)</f>
        <v>0</v>
      </c>
      <c r="M47" s="59">
        <f t="shared" si="20"/>
        <v>0</v>
      </c>
      <c r="N47" s="59">
        <f t="shared" si="20"/>
        <v>0</v>
      </c>
      <c r="O47" s="59">
        <f t="shared" si="20"/>
        <v>0</v>
      </c>
      <c r="P47" s="59">
        <v>0</v>
      </c>
      <c r="Q47" s="59">
        <f t="shared" si="20"/>
        <v>39792</v>
      </c>
      <c r="R47" s="59">
        <f t="shared" si="20"/>
        <v>39792</v>
      </c>
    </row>
    <row r="48" spans="1:18" ht="12.75" hidden="1">
      <c r="A48" s="60">
        <v>3292</v>
      </c>
      <c r="B48" s="61" t="s">
        <v>64</v>
      </c>
      <c r="C48" s="62">
        <f>SUM(H48:P48)</f>
        <v>16350</v>
      </c>
      <c r="D48" s="62">
        <v>4850</v>
      </c>
      <c r="E48" s="62">
        <f t="shared" si="13"/>
        <v>21200</v>
      </c>
      <c r="F48" s="62">
        <v>0</v>
      </c>
      <c r="G48" s="62">
        <f>E48+F48</f>
        <v>21200</v>
      </c>
      <c r="H48" s="62">
        <v>16350</v>
      </c>
      <c r="I48" s="62">
        <v>0</v>
      </c>
      <c r="J48" s="62">
        <v>0</v>
      </c>
      <c r="K48" s="62">
        <v>0</v>
      </c>
      <c r="L48" s="62">
        <v>0</v>
      </c>
      <c r="M48" s="62">
        <v>0</v>
      </c>
      <c r="N48" s="62">
        <v>0</v>
      </c>
      <c r="O48" s="62">
        <v>0</v>
      </c>
      <c r="P48" s="62">
        <v>0</v>
      </c>
      <c r="Q48" s="62">
        <f>C48*1</f>
        <v>16350</v>
      </c>
      <c r="R48" s="62">
        <f>Q48*1</f>
        <v>16350</v>
      </c>
    </row>
    <row r="49" spans="1:18" ht="12.75" hidden="1">
      <c r="A49" s="60">
        <v>3293</v>
      </c>
      <c r="B49" s="61" t="s">
        <v>65</v>
      </c>
      <c r="C49" s="62">
        <f>SUM(H49:P49)</f>
        <v>1000</v>
      </c>
      <c r="D49" s="62">
        <v>-1000</v>
      </c>
      <c r="E49" s="62">
        <f t="shared" si="13"/>
        <v>0</v>
      </c>
      <c r="F49" s="62">
        <v>-200</v>
      </c>
      <c r="G49" s="62">
        <f>E49+F49</f>
        <v>-200</v>
      </c>
      <c r="H49" s="62">
        <v>1000</v>
      </c>
      <c r="I49" s="62">
        <v>0</v>
      </c>
      <c r="J49" s="62">
        <v>0</v>
      </c>
      <c r="K49" s="62">
        <v>0</v>
      </c>
      <c r="L49" s="62">
        <v>0</v>
      </c>
      <c r="M49" s="62">
        <v>0</v>
      </c>
      <c r="N49" s="62">
        <v>0</v>
      </c>
      <c r="O49" s="62">
        <v>0</v>
      </c>
      <c r="P49" s="62">
        <v>0</v>
      </c>
      <c r="Q49" s="62">
        <f>C49*1</f>
        <v>1000</v>
      </c>
      <c r="R49" s="62">
        <f>Q49*1</f>
        <v>1000</v>
      </c>
    </row>
    <row r="50" spans="1:18" ht="12.75" hidden="1">
      <c r="A50" s="60">
        <v>3294</v>
      </c>
      <c r="B50" s="61" t="s">
        <v>66</v>
      </c>
      <c r="C50" s="62">
        <f>SUM(H50:P50)</f>
        <v>2500</v>
      </c>
      <c r="D50" s="62">
        <v>0</v>
      </c>
      <c r="E50" s="62">
        <f t="shared" si="13"/>
        <v>2500</v>
      </c>
      <c r="F50" s="62">
        <v>0</v>
      </c>
      <c r="G50" s="62">
        <f>E50+F50</f>
        <v>2500</v>
      </c>
      <c r="H50" s="62">
        <v>2500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f>C50*1</f>
        <v>2500</v>
      </c>
      <c r="R50" s="62">
        <f>Q50*1</f>
        <v>2500</v>
      </c>
    </row>
    <row r="51" spans="1:18" ht="12.75" hidden="1">
      <c r="A51" s="60">
        <v>3295</v>
      </c>
      <c r="B51" s="61" t="s">
        <v>67</v>
      </c>
      <c r="C51" s="62">
        <f>SUM(H51:P51)</f>
        <v>500</v>
      </c>
      <c r="D51" s="62">
        <v>-1000</v>
      </c>
      <c r="E51" s="62">
        <f t="shared" si="13"/>
        <v>-500</v>
      </c>
      <c r="F51" s="62">
        <v>0</v>
      </c>
      <c r="G51" s="62">
        <f>E51+F51</f>
        <v>-500</v>
      </c>
      <c r="H51" s="62">
        <v>500</v>
      </c>
      <c r="I51" s="62">
        <v>0</v>
      </c>
      <c r="J51" s="62">
        <v>0</v>
      </c>
      <c r="K51" s="62">
        <v>0</v>
      </c>
      <c r="L51" s="62">
        <v>0</v>
      </c>
      <c r="M51" s="62">
        <v>0</v>
      </c>
      <c r="N51" s="62">
        <v>0</v>
      </c>
      <c r="O51" s="62">
        <v>0</v>
      </c>
      <c r="P51" s="62">
        <v>0</v>
      </c>
      <c r="Q51" s="62">
        <f>C51*1</f>
        <v>500</v>
      </c>
      <c r="R51" s="62">
        <f>Q51*1</f>
        <v>500</v>
      </c>
    </row>
    <row r="52" spans="1:18" ht="22.5" hidden="1">
      <c r="A52" s="60">
        <v>3299</v>
      </c>
      <c r="B52" s="61" t="s">
        <v>32</v>
      </c>
      <c r="C52" s="62">
        <f>SUM(H52:P52)</f>
        <v>19442</v>
      </c>
      <c r="D52" s="62">
        <v>-7000</v>
      </c>
      <c r="E52" s="62">
        <f t="shared" si="13"/>
        <v>12442</v>
      </c>
      <c r="F52" s="62">
        <v>1100</v>
      </c>
      <c r="G52" s="62">
        <f>E52+F52</f>
        <v>13542</v>
      </c>
      <c r="H52" s="62">
        <v>19442</v>
      </c>
      <c r="I52" s="62">
        <v>0</v>
      </c>
      <c r="J52" s="62">
        <v>0</v>
      </c>
      <c r="K52" s="62">
        <v>0</v>
      </c>
      <c r="L52" s="62">
        <v>0</v>
      </c>
      <c r="M52" s="62">
        <v>0</v>
      </c>
      <c r="N52" s="62">
        <v>0</v>
      </c>
      <c r="O52" s="62">
        <v>0</v>
      </c>
      <c r="P52" s="62">
        <v>0</v>
      </c>
      <c r="Q52" s="62">
        <f>C52*1</f>
        <v>19442</v>
      </c>
      <c r="R52" s="62">
        <f>Q52*1</f>
        <v>19442</v>
      </c>
    </row>
    <row r="53" spans="1:18" s="5" customFormat="1" ht="12.75">
      <c r="A53" s="54">
        <v>34</v>
      </c>
      <c r="B53" s="55" t="s">
        <v>33</v>
      </c>
      <c r="C53" s="56">
        <f aca="true" t="shared" si="21" ref="C53:G54">C54</f>
        <v>6000</v>
      </c>
      <c r="D53" s="56">
        <f t="shared" si="21"/>
        <v>0</v>
      </c>
      <c r="E53" s="56">
        <f t="shared" si="21"/>
        <v>6000</v>
      </c>
      <c r="F53" s="56">
        <f t="shared" si="21"/>
        <v>0</v>
      </c>
      <c r="G53" s="56">
        <f t="shared" si="21"/>
        <v>6000</v>
      </c>
      <c r="H53" s="56">
        <f aca="true" t="shared" si="22" ref="H53:R53">H54</f>
        <v>6000</v>
      </c>
      <c r="I53" s="56">
        <f t="shared" si="22"/>
        <v>0</v>
      </c>
      <c r="J53" s="56">
        <f t="shared" si="22"/>
        <v>0</v>
      </c>
      <c r="K53" s="56">
        <f>K54</f>
        <v>0</v>
      </c>
      <c r="L53" s="56">
        <f>L54</f>
        <v>0</v>
      </c>
      <c r="M53" s="56">
        <f t="shared" si="22"/>
        <v>0</v>
      </c>
      <c r="N53" s="56">
        <f t="shared" si="22"/>
        <v>0</v>
      </c>
      <c r="O53" s="56">
        <f t="shared" si="22"/>
        <v>0</v>
      </c>
      <c r="P53" s="56">
        <v>0</v>
      </c>
      <c r="Q53" s="56">
        <f t="shared" si="22"/>
        <v>6000</v>
      </c>
      <c r="R53" s="56">
        <f t="shared" si="22"/>
        <v>6000</v>
      </c>
    </row>
    <row r="54" spans="1:18" ht="12.75">
      <c r="A54" s="57">
        <v>343</v>
      </c>
      <c r="B54" s="58" t="s">
        <v>34</v>
      </c>
      <c r="C54" s="59">
        <f t="shared" si="21"/>
        <v>6000</v>
      </c>
      <c r="D54" s="59">
        <f t="shared" si="21"/>
        <v>0</v>
      </c>
      <c r="E54" s="59">
        <f t="shared" si="21"/>
        <v>6000</v>
      </c>
      <c r="F54" s="59">
        <f t="shared" si="21"/>
        <v>0</v>
      </c>
      <c r="G54" s="59">
        <f t="shared" si="21"/>
        <v>6000</v>
      </c>
      <c r="H54" s="59">
        <f aca="true" t="shared" si="23" ref="H54:R54">H55</f>
        <v>6000</v>
      </c>
      <c r="I54" s="59">
        <f t="shared" si="23"/>
        <v>0</v>
      </c>
      <c r="J54" s="59">
        <f t="shared" si="23"/>
        <v>0</v>
      </c>
      <c r="K54" s="59">
        <f>K55</f>
        <v>0</v>
      </c>
      <c r="L54" s="59">
        <f>L55</f>
        <v>0</v>
      </c>
      <c r="M54" s="59">
        <f t="shared" si="23"/>
        <v>0</v>
      </c>
      <c r="N54" s="59">
        <f t="shared" si="23"/>
        <v>0</v>
      </c>
      <c r="O54" s="59">
        <f t="shared" si="23"/>
        <v>0</v>
      </c>
      <c r="P54" s="59">
        <v>0</v>
      </c>
      <c r="Q54" s="59">
        <f t="shared" si="23"/>
        <v>6000</v>
      </c>
      <c r="R54" s="59">
        <f t="shared" si="23"/>
        <v>6000</v>
      </c>
    </row>
    <row r="55" spans="1:18" ht="12.75" hidden="1">
      <c r="A55" s="60">
        <v>3431</v>
      </c>
      <c r="B55" s="61" t="s">
        <v>68</v>
      </c>
      <c r="C55" s="62">
        <f>SUM(H55:P55)</f>
        <v>6000</v>
      </c>
      <c r="D55" s="62">
        <v>0</v>
      </c>
      <c r="E55" s="62">
        <f>C55+D55</f>
        <v>6000</v>
      </c>
      <c r="F55" s="62">
        <v>0</v>
      </c>
      <c r="G55" s="62">
        <f>E55+F55</f>
        <v>6000</v>
      </c>
      <c r="H55" s="62">
        <v>6000</v>
      </c>
      <c r="I55" s="62">
        <v>0</v>
      </c>
      <c r="J55" s="62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2">
        <f>C55*1</f>
        <v>6000</v>
      </c>
      <c r="R55" s="62">
        <f>Q55*1</f>
        <v>6000</v>
      </c>
    </row>
    <row r="56" spans="1:18" ht="12.75">
      <c r="A56" s="75" t="s">
        <v>87</v>
      </c>
      <c r="B56" s="72"/>
      <c r="C56" s="67">
        <f aca="true" t="shared" si="24" ref="C56:G57">C57</f>
        <v>109388.46</v>
      </c>
      <c r="D56" s="67">
        <f t="shared" si="24"/>
        <v>4756.040000000001</v>
      </c>
      <c r="E56" s="67">
        <f t="shared" si="24"/>
        <v>114144.5</v>
      </c>
      <c r="F56" s="67">
        <f t="shared" si="24"/>
        <v>4877.5</v>
      </c>
      <c r="G56" s="67">
        <f t="shared" si="24"/>
        <v>119022</v>
      </c>
      <c r="H56" s="67">
        <f aca="true" t="shared" si="25" ref="H56:R56">H57</f>
        <v>109388.46</v>
      </c>
      <c r="I56" s="67">
        <f t="shared" si="25"/>
        <v>0</v>
      </c>
      <c r="J56" s="67">
        <f t="shared" si="25"/>
        <v>0</v>
      </c>
      <c r="K56" s="67">
        <f t="shared" si="25"/>
        <v>0</v>
      </c>
      <c r="L56" s="67">
        <f t="shared" si="25"/>
        <v>0</v>
      </c>
      <c r="M56" s="67">
        <f t="shared" si="25"/>
        <v>0</v>
      </c>
      <c r="N56" s="67">
        <f t="shared" si="25"/>
        <v>0</v>
      </c>
      <c r="O56" s="67">
        <f t="shared" si="25"/>
        <v>0</v>
      </c>
      <c r="P56" s="67">
        <f t="shared" si="25"/>
        <v>0</v>
      </c>
      <c r="Q56" s="67">
        <f t="shared" si="25"/>
        <v>109388.46</v>
      </c>
      <c r="R56" s="67">
        <f t="shared" si="25"/>
        <v>109388.46</v>
      </c>
    </row>
    <row r="57" spans="1:18" ht="12.75">
      <c r="A57" s="51">
        <v>3</v>
      </c>
      <c r="B57" s="64" t="s">
        <v>23</v>
      </c>
      <c r="C57" s="53">
        <f t="shared" si="24"/>
        <v>109388.46</v>
      </c>
      <c r="D57" s="53">
        <f t="shared" si="24"/>
        <v>4756.040000000001</v>
      </c>
      <c r="E57" s="53">
        <f t="shared" si="24"/>
        <v>114144.5</v>
      </c>
      <c r="F57" s="53">
        <f t="shared" si="24"/>
        <v>4877.5</v>
      </c>
      <c r="G57" s="53">
        <f t="shared" si="24"/>
        <v>119022</v>
      </c>
      <c r="H57" s="53">
        <f aca="true" t="shared" si="26" ref="H57:R57">H58</f>
        <v>109388.46</v>
      </c>
      <c r="I57" s="53">
        <f t="shared" si="26"/>
        <v>0</v>
      </c>
      <c r="J57" s="53">
        <f t="shared" si="26"/>
        <v>0</v>
      </c>
      <c r="K57" s="53">
        <f t="shared" si="26"/>
        <v>0</v>
      </c>
      <c r="L57" s="53">
        <f t="shared" si="26"/>
        <v>0</v>
      </c>
      <c r="M57" s="53">
        <f t="shared" si="26"/>
        <v>0</v>
      </c>
      <c r="N57" s="53">
        <f t="shared" si="26"/>
        <v>0</v>
      </c>
      <c r="O57" s="53">
        <f t="shared" si="26"/>
        <v>0</v>
      </c>
      <c r="P57" s="53">
        <f t="shared" si="26"/>
        <v>0</v>
      </c>
      <c r="Q57" s="53">
        <f t="shared" si="26"/>
        <v>109388.46</v>
      </c>
      <c r="R57" s="53">
        <f t="shared" si="26"/>
        <v>109388.46</v>
      </c>
    </row>
    <row r="58" spans="1:18" ht="12.75">
      <c r="A58" s="54">
        <v>32</v>
      </c>
      <c r="B58" s="55" t="s">
        <v>28</v>
      </c>
      <c r="C58" s="56">
        <f>C59+C61</f>
        <v>109388.46</v>
      </c>
      <c r="D58" s="56">
        <f>D59+D61</f>
        <v>4756.040000000001</v>
      </c>
      <c r="E58" s="56">
        <f>E59+E61</f>
        <v>114144.5</v>
      </c>
      <c r="F58" s="56">
        <f>F59+F61</f>
        <v>4877.5</v>
      </c>
      <c r="G58" s="56">
        <f>G59+G61</f>
        <v>119022</v>
      </c>
      <c r="H58" s="56">
        <f aca="true" t="shared" si="27" ref="H58:R58">H59+H61</f>
        <v>109388.46</v>
      </c>
      <c r="I58" s="56">
        <f t="shared" si="27"/>
        <v>0</v>
      </c>
      <c r="J58" s="56">
        <f t="shared" si="27"/>
        <v>0</v>
      </c>
      <c r="K58" s="56">
        <f t="shared" si="27"/>
        <v>0</v>
      </c>
      <c r="L58" s="56">
        <f t="shared" si="27"/>
        <v>0</v>
      </c>
      <c r="M58" s="56">
        <f t="shared" si="27"/>
        <v>0</v>
      </c>
      <c r="N58" s="56">
        <f t="shared" si="27"/>
        <v>0</v>
      </c>
      <c r="O58" s="56">
        <f t="shared" si="27"/>
        <v>0</v>
      </c>
      <c r="P58" s="56">
        <f t="shared" si="27"/>
        <v>0</v>
      </c>
      <c r="Q58" s="56">
        <f t="shared" si="27"/>
        <v>109388.46</v>
      </c>
      <c r="R58" s="56">
        <f t="shared" si="27"/>
        <v>109388.46</v>
      </c>
    </row>
    <row r="59" spans="1:18" ht="12.75">
      <c r="A59" s="57">
        <v>322</v>
      </c>
      <c r="B59" s="58" t="s">
        <v>30</v>
      </c>
      <c r="C59" s="59">
        <f>C60</f>
        <v>23500</v>
      </c>
      <c r="D59" s="59">
        <f>D60</f>
        <v>-15000</v>
      </c>
      <c r="E59" s="59">
        <f>E60</f>
        <v>8500</v>
      </c>
      <c r="F59" s="59">
        <f>F60</f>
        <v>0</v>
      </c>
      <c r="G59" s="59">
        <f>G60</f>
        <v>8500</v>
      </c>
      <c r="H59" s="59">
        <f aca="true" t="shared" si="28" ref="H59:R59">H60</f>
        <v>23500</v>
      </c>
      <c r="I59" s="59">
        <f t="shared" si="28"/>
        <v>0</v>
      </c>
      <c r="J59" s="59">
        <f t="shared" si="28"/>
        <v>0</v>
      </c>
      <c r="K59" s="59">
        <f t="shared" si="28"/>
        <v>0</v>
      </c>
      <c r="L59" s="59">
        <f t="shared" si="28"/>
        <v>0</v>
      </c>
      <c r="M59" s="59">
        <f t="shared" si="28"/>
        <v>0</v>
      </c>
      <c r="N59" s="59">
        <f t="shared" si="28"/>
        <v>0</v>
      </c>
      <c r="O59" s="59">
        <f t="shared" si="28"/>
        <v>0</v>
      </c>
      <c r="P59" s="59">
        <f t="shared" si="28"/>
        <v>0</v>
      </c>
      <c r="Q59" s="59">
        <f t="shared" si="28"/>
        <v>23500</v>
      </c>
      <c r="R59" s="59">
        <f t="shared" si="28"/>
        <v>23500</v>
      </c>
    </row>
    <row r="60" spans="1:18" ht="12.75" customHeight="1" hidden="1">
      <c r="A60" s="60">
        <v>3224</v>
      </c>
      <c r="B60" s="61" t="s">
        <v>54</v>
      </c>
      <c r="C60" s="62">
        <f>SUM(H60:P60)</f>
        <v>23500</v>
      </c>
      <c r="D60" s="62">
        <v>-15000</v>
      </c>
      <c r="E60" s="62">
        <f>C60+D60</f>
        <v>8500</v>
      </c>
      <c r="F60" s="62">
        <v>0</v>
      </c>
      <c r="G60" s="62">
        <f>E60+F60</f>
        <v>8500</v>
      </c>
      <c r="H60" s="62">
        <v>23500</v>
      </c>
      <c r="I60" s="62">
        <v>0</v>
      </c>
      <c r="J60" s="62">
        <v>0</v>
      </c>
      <c r="K60" s="62">
        <v>0</v>
      </c>
      <c r="L60" s="62">
        <v>0</v>
      </c>
      <c r="M60" s="62">
        <v>0</v>
      </c>
      <c r="N60" s="62">
        <v>0</v>
      </c>
      <c r="O60" s="62">
        <v>0</v>
      </c>
      <c r="P60" s="62">
        <v>0</v>
      </c>
      <c r="Q60" s="62">
        <f>C60*1</f>
        <v>23500</v>
      </c>
      <c r="R60" s="62">
        <f>Q60*1</f>
        <v>23500</v>
      </c>
    </row>
    <row r="61" spans="1:18" ht="12.75">
      <c r="A61" s="57">
        <v>323</v>
      </c>
      <c r="B61" s="58" t="s">
        <v>31</v>
      </c>
      <c r="C61" s="59">
        <f>SUM(C62:C63)</f>
        <v>85888.46</v>
      </c>
      <c r="D61" s="59">
        <f aca="true" t="shared" si="29" ref="D61:R61">SUM(D62:D63)</f>
        <v>19756.04</v>
      </c>
      <c r="E61" s="59">
        <f t="shared" si="29"/>
        <v>105644.5</v>
      </c>
      <c r="F61" s="59">
        <f t="shared" si="29"/>
        <v>4877.5</v>
      </c>
      <c r="G61" s="59">
        <f t="shared" si="29"/>
        <v>110522</v>
      </c>
      <c r="H61" s="59">
        <f t="shared" si="29"/>
        <v>85888.46</v>
      </c>
      <c r="I61" s="59">
        <f t="shared" si="29"/>
        <v>0</v>
      </c>
      <c r="J61" s="59">
        <f t="shared" si="29"/>
        <v>0</v>
      </c>
      <c r="K61" s="59">
        <f t="shared" si="29"/>
        <v>0</v>
      </c>
      <c r="L61" s="59">
        <f t="shared" si="29"/>
        <v>0</v>
      </c>
      <c r="M61" s="59">
        <f t="shared" si="29"/>
        <v>0</v>
      </c>
      <c r="N61" s="59">
        <f t="shared" si="29"/>
        <v>0</v>
      </c>
      <c r="O61" s="59">
        <f t="shared" si="29"/>
        <v>0</v>
      </c>
      <c r="P61" s="59">
        <f t="shared" si="29"/>
        <v>0</v>
      </c>
      <c r="Q61" s="59">
        <f t="shared" si="29"/>
        <v>85888.46</v>
      </c>
      <c r="R61" s="59">
        <f t="shared" si="29"/>
        <v>85888.46</v>
      </c>
    </row>
    <row r="62" spans="1:18" ht="12.75" hidden="1">
      <c r="A62" s="60">
        <v>3232</v>
      </c>
      <c r="B62" s="61" t="s">
        <v>58</v>
      </c>
      <c r="C62" s="62">
        <f>SUM(H62:P62)</f>
        <v>84888.46</v>
      </c>
      <c r="D62" s="62">
        <v>19756.04</v>
      </c>
      <c r="E62" s="62">
        <f>C62+D62</f>
        <v>104644.5</v>
      </c>
      <c r="F62" s="62">
        <v>4877.5</v>
      </c>
      <c r="G62" s="62">
        <f>E62+F62</f>
        <v>109522</v>
      </c>
      <c r="H62" s="62">
        <v>84888.46</v>
      </c>
      <c r="I62" s="62">
        <v>0</v>
      </c>
      <c r="J62" s="62">
        <v>0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2">
        <f>C62*1</f>
        <v>84888.46</v>
      </c>
      <c r="R62" s="62">
        <f>Q62*1</f>
        <v>84888.46</v>
      </c>
    </row>
    <row r="63" spans="1:18" ht="12.75" hidden="1">
      <c r="A63" s="60">
        <v>3237</v>
      </c>
      <c r="B63" s="61" t="s">
        <v>61</v>
      </c>
      <c r="C63" s="62">
        <f>SUM(H63:P63)</f>
        <v>1000</v>
      </c>
      <c r="D63" s="62">
        <v>0</v>
      </c>
      <c r="E63" s="62">
        <f>C63+D63</f>
        <v>1000</v>
      </c>
      <c r="F63" s="62">
        <v>0</v>
      </c>
      <c r="G63" s="62">
        <f>E63+F63</f>
        <v>1000</v>
      </c>
      <c r="H63" s="62">
        <v>1000</v>
      </c>
      <c r="I63" s="62">
        <v>0</v>
      </c>
      <c r="J63" s="62">
        <v>0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2">
        <f>C63*1</f>
        <v>1000</v>
      </c>
      <c r="R63" s="62">
        <f>Q63*1</f>
        <v>1000</v>
      </c>
    </row>
    <row r="64" spans="1:18" ht="12.75">
      <c r="A64" s="60"/>
      <c r="B64" s="61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ht="24.75" customHeight="1">
      <c r="A65" s="159" t="s">
        <v>128</v>
      </c>
      <c r="B65" s="160"/>
      <c r="C65" s="93">
        <f>C66</f>
        <v>519892.13</v>
      </c>
      <c r="D65" s="93">
        <f aca="true" t="shared" si="30" ref="D65:R65">D66</f>
        <v>44000</v>
      </c>
      <c r="E65" s="93">
        <f t="shared" si="30"/>
        <v>563892.13</v>
      </c>
      <c r="F65" s="93">
        <f t="shared" si="30"/>
        <v>52915</v>
      </c>
      <c r="G65" s="93">
        <f t="shared" si="30"/>
        <v>656807.13</v>
      </c>
      <c r="H65" s="93">
        <f t="shared" si="30"/>
        <v>519892.13</v>
      </c>
      <c r="I65" s="93">
        <f t="shared" si="30"/>
        <v>0</v>
      </c>
      <c r="J65" s="93">
        <f t="shared" si="30"/>
        <v>0</v>
      </c>
      <c r="K65" s="93">
        <f t="shared" si="30"/>
        <v>0</v>
      </c>
      <c r="L65" s="93">
        <f t="shared" si="30"/>
        <v>0</v>
      </c>
      <c r="M65" s="93">
        <f t="shared" si="30"/>
        <v>0</v>
      </c>
      <c r="N65" s="93">
        <f t="shared" si="30"/>
        <v>0</v>
      </c>
      <c r="O65" s="93">
        <f t="shared" si="30"/>
        <v>0</v>
      </c>
      <c r="P65" s="93">
        <f t="shared" si="30"/>
        <v>0</v>
      </c>
      <c r="Q65" s="93">
        <f t="shared" si="30"/>
        <v>519892.13</v>
      </c>
      <c r="R65" s="93">
        <f t="shared" si="30"/>
        <v>519892.13</v>
      </c>
    </row>
    <row r="66" spans="1:18" ht="24.75" customHeight="1">
      <c r="A66" s="149" t="s">
        <v>106</v>
      </c>
      <c r="B66" s="149"/>
      <c r="C66" s="49">
        <f aca="true" t="shared" si="31" ref="C66:R66">C67+C91+C102</f>
        <v>519892.13</v>
      </c>
      <c r="D66" s="49">
        <f t="shared" si="31"/>
        <v>44000</v>
      </c>
      <c r="E66" s="49">
        <f t="shared" si="31"/>
        <v>563892.13</v>
      </c>
      <c r="F66" s="49">
        <f t="shared" si="31"/>
        <v>52915</v>
      </c>
      <c r="G66" s="49">
        <f t="shared" si="31"/>
        <v>656807.13</v>
      </c>
      <c r="H66" s="49">
        <f t="shared" si="31"/>
        <v>519892.13</v>
      </c>
      <c r="I66" s="49">
        <f t="shared" si="31"/>
        <v>0</v>
      </c>
      <c r="J66" s="49">
        <f t="shared" si="31"/>
        <v>0</v>
      </c>
      <c r="K66" s="49">
        <f t="shared" si="31"/>
        <v>0</v>
      </c>
      <c r="L66" s="49">
        <f t="shared" si="31"/>
        <v>0</v>
      </c>
      <c r="M66" s="49">
        <f t="shared" si="31"/>
        <v>0</v>
      </c>
      <c r="N66" s="49">
        <f t="shared" si="31"/>
        <v>0</v>
      </c>
      <c r="O66" s="49">
        <f t="shared" si="31"/>
        <v>0</v>
      </c>
      <c r="P66" s="49">
        <f t="shared" si="31"/>
        <v>0</v>
      </c>
      <c r="Q66" s="49">
        <f t="shared" si="31"/>
        <v>519892.13</v>
      </c>
      <c r="R66" s="49">
        <f t="shared" si="31"/>
        <v>519892.13</v>
      </c>
    </row>
    <row r="67" spans="1:18" ht="24.75" customHeight="1">
      <c r="A67" s="161" t="s">
        <v>82</v>
      </c>
      <c r="B67" s="161"/>
      <c r="C67" s="50">
        <f>C68+C72+C78</f>
        <v>504100</v>
      </c>
      <c r="D67" s="50">
        <f aca="true" t="shared" si="32" ref="D67:R67">D68+D72+D78</f>
        <v>44000</v>
      </c>
      <c r="E67" s="50">
        <f t="shared" si="32"/>
        <v>548100</v>
      </c>
      <c r="F67" s="50">
        <f t="shared" si="32"/>
        <v>124000</v>
      </c>
      <c r="G67" s="50">
        <f t="shared" si="32"/>
        <v>712100</v>
      </c>
      <c r="H67" s="50">
        <f t="shared" si="32"/>
        <v>504100</v>
      </c>
      <c r="I67" s="50">
        <f t="shared" si="32"/>
        <v>0</v>
      </c>
      <c r="J67" s="50">
        <f t="shared" si="32"/>
        <v>0</v>
      </c>
      <c r="K67" s="50">
        <f t="shared" si="32"/>
        <v>0</v>
      </c>
      <c r="L67" s="50">
        <f t="shared" si="32"/>
        <v>0</v>
      </c>
      <c r="M67" s="50">
        <f t="shared" si="32"/>
        <v>0</v>
      </c>
      <c r="N67" s="50">
        <f t="shared" si="32"/>
        <v>0</v>
      </c>
      <c r="O67" s="50">
        <f t="shared" si="32"/>
        <v>0</v>
      </c>
      <c r="P67" s="50">
        <f t="shared" si="32"/>
        <v>0</v>
      </c>
      <c r="Q67" s="50">
        <f t="shared" si="32"/>
        <v>504100</v>
      </c>
      <c r="R67" s="50">
        <f t="shared" si="32"/>
        <v>504100</v>
      </c>
    </row>
    <row r="68" spans="1:18" ht="24.75" customHeight="1">
      <c r="A68" s="150" t="s">
        <v>94</v>
      </c>
      <c r="B68" s="150"/>
      <c r="C68" s="67">
        <f>C69</f>
        <v>2500</v>
      </c>
      <c r="D68" s="67">
        <f aca="true" t="shared" si="33" ref="D68:R70">D69</f>
        <v>0</v>
      </c>
      <c r="E68" s="67">
        <f t="shared" si="33"/>
        <v>2500</v>
      </c>
      <c r="F68" s="67">
        <f t="shared" si="33"/>
        <v>0</v>
      </c>
      <c r="G68" s="67">
        <f t="shared" si="33"/>
        <v>2500</v>
      </c>
      <c r="H68" s="67">
        <f t="shared" si="33"/>
        <v>2500</v>
      </c>
      <c r="I68" s="67">
        <f t="shared" si="33"/>
        <v>0</v>
      </c>
      <c r="J68" s="67">
        <f t="shared" si="33"/>
        <v>0</v>
      </c>
      <c r="K68" s="67">
        <f t="shared" si="33"/>
        <v>0</v>
      </c>
      <c r="L68" s="67">
        <f t="shared" si="33"/>
        <v>0</v>
      </c>
      <c r="M68" s="67">
        <f t="shared" si="33"/>
        <v>0</v>
      </c>
      <c r="N68" s="67">
        <f t="shared" si="33"/>
        <v>0</v>
      </c>
      <c r="O68" s="67">
        <f t="shared" si="33"/>
        <v>0</v>
      </c>
      <c r="P68" s="67">
        <f t="shared" si="33"/>
        <v>0</v>
      </c>
      <c r="Q68" s="67">
        <f t="shared" si="33"/>
        <v>2500</v>
      </c>
      <c r="R68" s="67">
        <f t="shared" si="33"/>
        <v>2500</v>
      </c>
    </row>
    <row r="69" spans="1:18" ht="12.75">
      <c r="A69" s="68">
        <v>32</v>
      </c>
      <c r="B69" s="69" t="s">
        <v>28</v>
      </c>
      <c r="C69" s="56">
        <f>C70</f>
        <v>2500</v>
      </c>
      <c r="D69" s="56">
        <f t="shared" si="33"/>
        <v>0</v>
      </c>
      <c r="E69" s="56">
        <f t="shared" si="33"/>
        <v>2500</v>
      </c>
      <c r="F69" s="56">
        <f t="shared" si="33"/>
        <v>0</v>
      </c>
      <c r="G69" s="56">
        <f t="shared" si="33"/>
        <v>2500</v>
      </c>
      <c r="H69" s="56">
        <f t="shared" si="33"/>
        <v>2500</v>
      </c>
      <c r="I69" s="56">
        <f t="shared" si="33"/>
        <v>0</v>
      </c>
      <c r="J69" s="56">
        <f t="shared" si="33"/>
        <v>0</v>
      </c>
      <c r="K69" s="56">
        <f t="shared" si="33"/>
        <v>0</v>
      </c>
      <c r="L69" s="56">
        <f t="shared" si="33"/>
        <v>0</v>
      </c>
      <c r="M69" s="56">
        <f t="shared" si="33"/>
        <v>0</v>
      </c>
      <c r="N69" s="56">
        <f t="shared" si="33"/>
        <v>0</v>
      </c>
      <c r="O69" s="56">
        <f t="shared" si="33"/>
        <v>0</v>
      </c>
      <c r="P69" s="56">
        <f t="shared" si="33"/>
        <v>0</v>
      </c>
      <c r="Q69" s="56">
        <f t="shared" si="33"/>
        <v>2500</v>
      </c>
      <c r="R69" s="56">
        <f t="shared" si="33"/>
        <v>2500</v>
      </c>
    </row>
    <row r="70" spans="1:18" ht="22.5">
      <c r="A70" s="57">
        <v>329</v>
      </c>
      <c r="B70" s="58" t="s">
        <v>32</v>
      </c>
      <c r="C70" s="59">
        <f>C71</f>
        <v>2500</v>
      </c>
      <c r="D70" s="59">
        <f t="shared" si="33"/>
        <v>0</v>
      </c>
      <c r="E70" s="59">
        <f t="shared" si="33"/>
        <v>2500</v>
      </c>
      <c r="F70" s="59">
        <f t="shared" si="33"/>
        <v>0</v>
      </c>
      <c r="G70" s="59">
        <f t="shared" si="33"/>
        <v>2500</v>
      </c>
      <c r="H70" s="59">
        <f t="shared" si="33"/>
        <v>2500</v>
      </c>
      <c r="I70" s="59">
        <f t="shared" si="33"/>
        <v>0</v>
      </c>
      <c r="J70" s="59">
        <f t="shared" si="33"/>
        <v>0</v>
      </c>
      <c r="K70" s="59">
        <f t="shared" si="33"/>
        <v>0</v>
      </c>
      <c r="L70" s="59">
        <f t="shared" si="33"/>
        <v>0</v>
      </c>
      <c r="M70" s="59">
        <f t="shared" si="33"/>
        <v>0</v>
      </c>
      <c r="N70" s="59">
        <f t="shared" si="33"/>
        <v>0</v>
      </c>
      <c r="O70" s="59">
        <f t="shared" si="33"/>
        <v>0</v>
      </c>
      <c r="P70" s="59">
        <f t="shared" si="33"/>
        <v>0</v>
      </c>
      <c r="Q70" s="59">
        <f t="shared" si="33"/>
        <v>2500</v>
      </c>
      <c r="R70" s="59">
        <f t="shared" si="33"/>
        <v>2500</v>
      </c>
    </row>
    <row r="71" spans="1:18" ht="22.5" hidden="1">
      <c r="A71" s="60">
        <v>3299</v>
      </c>
      <c r="B71" s="61" t="s">
        <v>32</v>
      </c>
      <c r="C71" s="62">
        <f>SUM(H71:P71)</f>
        <v>2500</v>
      </c>
      <c r="D71" s="62"/>
      <c r="E71" s="62">
        <f>C71+D71</f>
        <v>2500</v>
      </c>
      <c r="F71" s="62">
        <v>0</v>
      </c>
      <c r="G71" s="62">
        <f>E71+F71</f>
        <v>2500</v>
      </c>
      <c r="H71" s="62">
        <v>2500</v>
      </c>
      <c r="I71" s="62">
        <v>0</v>
      </c>
      <c r="J71" s="62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/>
      <c r="Q71" s="62">
        <f>C71*100%</f>
        <v>2500</v>
      </c>
      <c r="R71" s="62">
        <f>C71*100%</f>
        <v>2500</v>
      </c>
    </row>
    <row r="72" spans="1:18" ht="12.75">
      <c r="A72" s="144" t="s">
        <v>137</v>
      </c>
      <c r="B72" s="144"/>
      <c r="C72" s="67">
        <f>C73</f>
        <v>16000</v>
      </c>
      <c r="D72" s="67">
        <f aca="true" t="shared" si="34" ref="D72:E74">D73</f>
        <v>0</v>
      </c>
      <c r="E72" s="67">
        <f t="shared" si="34"/>
        <v>16000</v>
      </c>
      <c r="F72" s="67">
        <f aca="true" t="shared" si="35" ref="F72:R72">F73</f>
        <v>-30000</v>
      </c>
      <c r="G72" s="67">
        <f t="shared" si="35"/>
        <v>-14000</v>
      </c>
      <c r="H72" s="67">
        <f t="shared" si="35"/>
        <v>16000</v>
      </c>
      <c r="I72" s="67">
        <f t="shared" si="35"/>
        <v>0</v>
      </c>
      <c r="J72" s="67">
        <f t="shared" si="35"/>
        <v>0</v>
      </c>
      <c r="K72" s="67">
        <f t="shared" si="35"/>
        <v>0</v>
      </c>
      <c r="L72" s="67">
        <f t="shared" si="35"/>
        <v>0</v>
      </c>
      <c r="M72" s="67">
        <f t="shared" si="35"/>
        <v>0</v>
      </c>
      <c r="N72" s="67">
        <f t="shared" si="35"/>
        <v>0</v>
      </c>
      <c r="O72" s="67">
        <f t="shared" si="35"/>
        <v>0</v>
      </c>
      <c r="P72" s="67">
        <f t="shared" si="35"/>
        <v>0</v>
      </c>
      <c r="Q72" s="67">
        <f t="shared" si="35"/>
        <v>16000</v>
      </c>
      <c r="R72" s="67">
        <f t="shared" si="35"/>
        <v>16000</v>
      </c>
    </row>
    <row r="73" spans="1:18" ht="12.75">
      <c r="A73" s="70">
        <v>3</v>
      </c>
      <c r="B73" s="71" t="s">
        <v>23</v>
      </c>
      <c r="C73" s="53">
        <f>C74</f>
        <v>16000</v>
      </c>
      <c r="D73" s="53">
        <f t="shared" si="34"/>
        <v>0</v>
      </c>
      <c r="E73" s="53">
        <f t="shared" si="34"/>
        <v>16000</v>
      </c>
      <c r="F73" s="53">
        <f aca="true" t="shared" si="36" ref="F73:R73">F74</f>
        <v>-30000</v>
      </c>
      <c r="G73" s="53">
        <f t="shared" si="36"/>
        <v>-14000</v>
      </c>
      <c r="H73" s="53">
        <f t="shared" si="36"/>
        <v>16000</v>
      </c>
      <c r="I73" s="53">
        <f t="shared" si="36"/>
        <v>0</v>
      </c>
      <c r="J73" s="53">
        <f t="shared" si="36"/>
        <v>0</v>
      </c>
      <c r="K73" s="53">
        <f t="shared" si="36"/>
        <v>0</v>
      </c>
      <c r="L73" s="53">
        <f t="shared" si="36"/>
        <v>0</v>
      </c>
      <c r="M73" s="53">
        <f t="shared" si="36"/>
        <v>0</v>
      </c>
      <c r="N73" s="53">
        <f t="shared" si="36"/>
        <v>0</v>
      </c>
      <c r="O73" s="53">
        <f t="shared" si="36"/>
        <v>0</v>
      </c>
      <c r="P73" s="53">
        <f t="shared" si="36"/>
        <v>0</v>
      </c>
      <c r="Q73" s="53">
        <f t="shared" si="36"/>
        <v>16000</v>
      </c>
      <c r="R73" s="53">
        <f t="shared" si="36"/>
        <v>16000</v>
      </c>
    </row>
    <row r="74" spans="1:18" ht="12.75">
      <c r="A74" s="68">
        <v>32</v>
      </c>
      <c r="B74" s="69" t="s">
        <v>28</v>
      </c>
      <c r="C74" s="56">
        <f>C75</f>
        <v>16000</v>
      </c>
      <c r="D74" s="56">
        <f t="shared" si="34"/>
        <v>0</v>
      </c>
      <c r="E74" s="56">
        <f t="shared" si="34"/>
        <v>16000</v>
      </c>
      <c r="F74" s="56">
        <f aca="true" t="shared" si="37" ref="F74:R74">F75</f>
        <v>-30000</v>
      </c>
      <c r="G74" s="56">
        <f t="shared" si="37"/>
        <v>-14000</v>
      </c>
      <c r="H74" s="56">
        <f t="shared" si="37"/>
        <v>16000</v>
      </c>
      <c r="I74" s="56">
        <f t="shared" si="37"/>
        <v>0</v>
      </c>
      <c r="J74" s="56">
        <f t="shared" si="37"/>
        <v>0</v>
      </c>
      <c r="K74" s="56">
        <f t="shared" si="37"/>
        <v>0</v>
      </c>
      <c r="L74" s="56">
        <f t="shared" si="37"/>
        <v>0</v>
      </c>
      <c r="M74" s="56">
        <f t="shared" si="37"/>
        <v>0</v>
      </c>
      <c r="N74" s="56">
        <f t="shared" si="37"/>
        <v>0</v>
      </c>
      <c r="O74" s="56">
        <f t="shared" si="37"/>
        <v>0</v>
      </c>
      <c r="P74" s="56">
        <f t="shared" si="37"/>
        <v>0</v>
      </c>
      <c r="Q74" s="56">
        <f t="shared" si="37"/>
        <v>16000</v>
      </c>
      <c r="R74" s="56">
        <f t="shared" si="37"/>
        <v>16000</v>
      </c>
    </row>
    <row r="75" spans="1:18" ht="22.5">
      <c r="A75" s="57">
        <v>329</v>
      </c>
      <c r="B75" s="58" t="s">
        <v>32</v>
      </c>
      <c r="C75" s="59">
        <f>C76+C77</f>
        <v>16000</v>
      </c>
      <c r="D75" s="62"/>
      <c r="E75" s="59">
        <f>E76+E77</f>
        <v>16000</v>
      </c>
      <c r="F75" s="59">
        <f aca="true" t="shared" si="38" ref="F75:R75">F76+F77</f>
        <v>-30000</v>
      </c>
      <c r="G75" s="59">
        <f t="shared" si="38"/>
        <v>-14000</v>
      </c>
      <c r="H75" s="59">
        <f t="shared" si="38"/>
        <v>16000</v>
      </c>
      <c r="I75" s="59">
        <f t="shared" si="38"/>
        <v>0</v>
      </c>
      <c r="J75" s="59">
        <f t="shared" si="38"/>
        <v>0</v>
      </c>
      <c r="K75" s="59">
        <f t="shared" si="38"/>
        <v>0</v>
      </c>
      <c r="L75" s="59">
        <f t="shared" si="38"/>
        <v>0</v>
      </c>
      <c r="M75" s="59">
        <f t="shared" si="38"/>
        <v>0</v>
      </c>
      <c r="N75" s="59">
        <f t="shared" si="38"/>
        <v>0</v>
      </c>
      <c r="O75" s="59">
        <f t="shared" si="38"/>
        <v>0</v>
      </c>
      <c r="P75" s="59">
        <f t="shared" si="38"/>
        <v>0</v>
      </c>
      <c r="Q75" s="59">
        <f t="shared" si="38"/>
        <v>16000</v>
      </c>
      <c r="R75" s="59">
        <f t="shared" si="38"/>
        <v>16000</v>
      </c>
    </row>
    <row r="76" spans="1:18" ht="22.5" hidden="1">
      <c r="A76" s="60">
        <v>3291</v>
      </c>
      <c r="B76" s="61" t="s">
        <v>114</v>
      </c>
      <c r="C76" s="62">
        <f>SUM(H76:P76)</f>
        <v>2000</v>
      </c>
      <c r="D76" s="62"/>
      <c r="E76" s="62">
        <f>C76+D76</f>
        <v>2000</v>
      </c>
      <c r="F76" s="62">
        <v>-9000</v>
      </c>
      <c r="G76" s="62">
        <f>E76+F76</f>
        <v>-7000</v>
      </c>
      <c r="H76" s="62">
        <v>2000</v>
      </c>
      <c r="I76" s="62">
        <v>0</v>
      </c>
      <c r="J76" s="62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/>
      <c r="Q76" s="62">
        <f>C76*100%</f>
        <v>2000</v>
      </c>
      <c r="R76" s="62">
        <f>C76*100%</f>
        <v>2000</v>
      </c>
    </row>
    <row r="77" spans="1:18" ht="22.5" hidden="1">
      <c r="A77" s="60">
        <v>3299</v>
      </c>
      <c r="B77" s="61" t="s">
        <v>32</v>
      </c>
      <c r="C77" s="62">
        <f>SUM(H77:P77)</f>
        <v>14000</v>
      </c>
      <c r="D77" s="62"/>
      <c r="E77" s="62">
        <f>C77+D77</f>
        <v>14000</v>
      </c>
      <c r="F77" s="62">
        <v>-21000</v>
      </c>
      <c r="G77" s="62">
        <f>E77+F77</f>
        <v>-7000</v>
      </c>
      <c r="H77" s="62">
        <v>14000</v>
      </c>
      <c r="I77" s="62">
        <v>0</v>
      </c>
      <c r="J77" s="62">
        <v>0</v>
      </c>
      <c r="K77" s="62">
        <v>0</v>
      </c>
      <c r="L77" s="62">
        <v>0</v>
      </c>
      <c r="M77" s="62">
        <v>0</v>
      </c>
      <c r="N77" s="62">
        <v>0</v>
      </c>
      <c r="O77" s="62">
        <v>0</v>
      </c>
      <c r="P77" s="62"/>
      <c r="Q77" s="62">
        <f>C77*100%</f>
        <v>14000</v>
      </c>
      <c r="R77" s="62">
        <f>C77*100%</f>
        <v>14000</v>
      </c>
    </row>
    <row r="78" spans="1:18" ht="12.75" customHeight="1">
      <c r="A78" s="165" t="s">
        <v>136</v>
      </c>
      <c r="B78" s="165"/>
      <c r="C78" s="67">
        <f>C79</f>
        <v>485600</v>
      </c>
      <c r="D78" s="67">
        <f aca="true" t="shared" si="39" ref="D78:R78">D79</f>
        <v>44000</v>
      </c>
      <c r="E78" s="67">
        <f t="shared" si="39"/>
        <v>529600</v>
      </c>
      <c r="F78" s="67">
        <f t="shared" si="39"/>
        <v>154000</v>
      </c>
      <c r="G78" s="67">
        <f t="shared" si="39"/>
        <v>723600</v>
      </c>
      <c r="H78" s="67">
        <f t="shared" si="39"/>
        <v>485600</v>
      </c>
      <c r="I78" s="67">
        <f t="shared" si="39"/>
        <v>0</v>
      </c>
      <c r="J78" s="67">
        <f t="shared" si="39"/>
        <v>0</v>
      </c>
      <c r="K78" s="67">
        <f t="shared" si="39"/>
        <v>0</v>
      </c>
      <c r="L78" s="67">
        <f t="shared" si="39"/>
        <v>0</v>
      </c>
      <c r="M78" s="67">
        <f t="shared" si="39"/>
        <v>0</v>
      </c>
      <c r="N78" s="67">
        <f t="shared" si="39"/>
        <v>0</v>
      </c>
      <c r="O78" s="67">
        <f t="shared" si="39"/>
        <v>0</v>
      </c>
      <c r="P78" s="67">
        <f t="shared" si="39"/>
        <v>0</v>
      </c>
      <c r="Q78" s="67">
        <f t="shared" si="39"/>
        <v>485600</v>
      </c>
      <c r="R78" s="67">
        <f t="shared" si="39"/>
        <v>485600</v>
      </c>
    </row>
    <row r="79" spans="1:18" ht="12.75">
      <c r="A79" s="70">
        <v>3</v>
      </c>
      <c r="B79" s="71" t="s">
        <v>23</v>
      </c>
      <c r="C79" s="53">
        <f aca="true" t="shared" si="40" ref="C79:R79">C80+C87</f>
        <v>485600</v>
      </c>
      <c r="D79" s="53">
        <f t="shared" si="40"/>
        <v>44000</v>
      </c>
      <c r="E79" s="53">
        <f t="shared" si="40"/>
        <v>529600</v>
      </c>
      <c r="F79" s="53">
        <f t="shared" si="40"/>
        <v>154000</v>
      </c>
      <c r="G79" s="53">
        <f t="shared" si="40"/>
        <v>723600</v>
      </c>
      <c r="H79" s="53">
        <f t="shared" si="40"/>
        <v>485600</v>
      </c>
      <c r="I79" s="53">
        <f t="shared" si="40"/>
        <v>0</v>
      </c>
      <c r="J79" s="53">
        <f t="shared" si="40"/>
        <v>0</v>
      </c>
      <c r="K79" s="53">
        <f t="shared" si="40"/>
        <v>0</v>
      </c>
      <c r="L79" s="53">
        <f t="shared" si="40"/>
        <v>0</v>
      </c>
      <c r="M79" s="53">
        <f t="shared" si="40"/>
        <v>0</v>
      </c>
      <c r="N79" s="53">
        <f t="shared" si="40"/>
        <v>0</v>
      </c>
      <c r="O79" s="53">
        <f t="shared" si="40"/>
        <v>0</v>
      </c>
      <c r="P79" s="53">
        <f t="shared" si="40"/>
        <v>0</v>
      </c>
      <c r="Q79" s="53">
        <f t="shared" si="40"/>
        <v>485600</v>
      </c>
      <c r="R79" s="53">
        <f t="shared" si="40"/>
        <v>485600</v>
      </c>
    </row>
    <row r="80" spans="1:18" ht="12.75">
      <c r="A80" s="54">
        <v>31</v>
      </c>
      <c r="B80" s="55" t="s">
        <v>24</v>
      </c>
      <c r="C80" s="56">
        <f>C81+C83+C85</f>
        <v>451100</v>
      </c>
      <c r="D80" s="56">
        <f aca="true" t="shared" si="41" ref="D80:R80">D81+D83+D85</f>
        <v>33000</v>
      </c>
      <c r="E80" s="56">
        <f t="shared" si="41"/>
        <v>484100</v>
      </c>
      <c r="F80" s="56">
        <f t="shared" si="41"/>
        <v>145000</v>
      </c>
      <c r="G80" s="56">
        <f t="shared" si="41"/>
        <v>669100</v>
      </c>
      <c r="H80" s="56">
        <f t="shared" si="41"/>
        <v>451100</v>
      </c>
      <c r="I80" s="56">
        <f t="shared" si="41"/>
        <v>0</v>
      </c>
      <c r="J80" s="56">
        <f t="shared" si="41"/>
        <v>0</v>
      </c>
      <c r="K80" s="56">
        <f t="shared" si="41"/>
        <v>0</v>
      </c>
      <c r="L80" s="56">
        <f t="shared" si="41"/>
        <v>0</v>
      </c>
      <c r="M80" s="56">
        <f t="shared" si="41"/>
        <v>0</v>
      </c>
      <c r="N80" s="56">
        <f t="shared" si="41"/>
        <v>0</v>
      </c>
      <c r="O80" s="56">
        <f t="shared" si="41"/>
        <v>0</v>
      </c>
      <c r="P80" s="56">
        <f t="shared" si="41"/>
        <v>0</v>
      </c>
      <c r="Q80" s="56">
        <f t="shared" si="41"/>
        <v>451100</v>
      </c>
      <c r="R80" s="56">
        <f t="shared" si="41"/>
        <v>451100</v>
      </c>
    </row>
    <row r="81" spans="1:18" ht="12.75">
      <c r="A81" s="57">
        <v>311</v>
      </c>
      <c r="B81" s="58" t="s">
        <v>25</v>
      </c>
      <c r="C81" s="59">
        <f>C82</f>
        <v>370000</v>
      </c>
      <c r="D81" s="59">
        <f aca="true" t="shared" si="42" ref="D81:R81">D82</f>
        <v>80000</v>
      </c>
      <c r="E81" s="59">
        <f t="shared" si="42"/>
        <v>450000</v>
      </c>
      <c r="F81" s="59">
        <f t="shared" si="42"/>
        <v>125000</v>
      </c>
      <c r="G81" s="59">
        <f t="shared" si="42"/>
        <v>575000</v>
      </c>
      <c r="H81" s="59">
        <f t="shared" si="42"/>
        <v>370000</v>
      </c>
      <c r="I81" s="59">
        <f t="shared" si="42"/>
        <v>0</v>
      </c>
      <c r="J81" s="59">
        <f t="shared" si="42"/>
        <v>0</v>
      </c>
      <c r="K81" s="59">
        <f t="shared" si="42"/>
        <v>0</v>
      </c>
      <c r="L81" s="59">
        <f t="shared" si="42"/>
        <v>0</v>
      </c>
      <c r="M81" s="59">
        <f t="shared" si="42"/>
        <v>0</v>
      </c>
      <c r="N81" s="59">
        <f t="shared" si="42"/>
        <v>0</v>
      </c>
      <c r="O81" s="59">
        <f t="shared" si="42"/>
        <v>0</v>
      </c>
      <c r="P81" s="59">
        <f t="shared" si="42"/>
        <v>0</v>
      </c>
      <c r="Q81" s="59">
        <f t="shared" si="42"/>
        <v>370000</v>
      </c>
      <c r="R81" s="59">
        <f t="shared" si="42"/>
        <v>370000</v>
      </c>
    </row>
    <row r="82" spans="1:18" ht="12.75" hidden="1">
      <c r="A82" s="60">
        <v>3111</v>
      </c>
      <c r="B82" s="61" t="s">
        <v>43</v>
      </c>
      <c r="C82" s="62">
        <f>SUM(H82:P82)</f>
        <v>370000</v>
      </c>
      <c r="D82" s="62">
        <v>80000</v>
      </c>
      <c r="E82" s="62">
        <f>C82+D82</f>
        <v>450000</v>
      </c>
      <c r="F82" s="62">
        <v>125000</v>
      </c>
      <c r="G82" s="62">
        <f>E82+F82</f>
        <v>575000</v>
      </c>
      <c r="H82" s="62">
        <v>370000</v>
      </c>
      <c r="I82" s="62">
        <v>0</v>
      </c>
      <c r="J82" s="62">
        <v>0</v>
      </c>
      <c r="K82" s="62">
        <v>0</v>
      </c>
      <c r="L82" s="62">
        <v>0</v>
      </c>
      <c r="M82" s="62">
        <v>0</v>
      </c>
      <c r="N82" s="62">
        <v>0</v>
      </c>
      <c r="O82" s="62">
        <v>0</v>
      </c>
      <c r="P82" s="62">
        <v>0</v>
      </c>
      <c r="Q82" s="62">
        <f>C82*100%</f>
        <v>370000</v>
      </c>
      <c r="R82" s="62">
        <f>C82*100%</f>
        <v>370000</v>
      </c>
    </row>
    <row r="83" spans="1:18" ht="12.75">
      <c r="A83" s="57">
        <v>312</v>
      </c>
      <c r="B83" s="58" t="s">
        <v>26</v>
      </c>
      <c r="C83" s="59">
        <f>C84</f>
        <v>20000</v>
      </c>
      <c r="D83" s="59">
        <f aca="true" t="shared" si="43" ref="D83:R83">D84</f>
        <v>-60000</v>
      </c>
      <c r="E83" s="59">
        <f t="shared" si="43"/>
        <v>-40000</v>
      </c>
      <c r="F83" s="59">
        <f t="shared" si="43"/>
        <v>0</v>
      </c>
      <c r="G83" s="59">
        <f t="shared" si="43"/>
        <v>0</v>
      </c>
      <c r="H83" s="59">
        <f t="shared" si="43"/>
        <v>20000</v>
      </c>
      <c r="I83" s="59">
        <f t="shared" si="43"/>
        <v>0</v>
      </c>
      <c r="J83" s="59">
        <f t="shared" si="43"/>
        <v>0</v>
      </c>
      <c r="K83" s="59">
        <f t="shared" si="43"/>
        <v>0</v>
      </c>
      <c r="L83" s="59">
        <f t="shared" si="43"/>
        <v>0</v>
      </c>
      <c r="M83" s="59">
        <f t="shared" si="43"/>
        <v>0</v>
      </c>
      <c r="N83" s="59">
        <f t="shared" si="43"/>
        <v>0</v>
      </c>
      <c r="O83" s="59">
        <f t="shared" si="43"/>
        <v>0</v>
      </c>
      <c r="P83" s="59">
        <f t="shared" si="43"/>
        <v>0</v>
      </c>
      <c r="Q83" s="59">
        <f t="shared" si="43"/>
        <v>20000</v>
      </c>
      <c r="R83" s="59">
        <f t="shared" si="43"/>
        <v>20000</v>
      </c>
    </row>
    <row r="84" spans="1:18" ht="12.75" hidden="1">
      <c r="A84" s="60">
        <v>3121</v>
      </c>
      <c r="B84" s="61" t="s">
        <v>26</v>
      </c>
      <c r="C84" s="62">
        <f>SUM(H84:P84)</f>
        <v>20000</v>
      </c>
      <c r="D84" s="62">
        <v>-60000</v>
      </c>
      <c r="E84" s="62">
        <f>C84+D84</f>
        <v>-40000</v>
      </c>
      <c r="F84" s="62"/>
      <c r="G84" s="62"/>
      <c r="H84" s="62">
        <v>20000</v>
      </c>
      <c r="I84" s="62">
        <v>0</v>
      </c>
      <c r="J84" s="62">
        <v>0</v>
      </c>
      <c r="K84" s="62">
        <v>0</v>
      </c>
      <c r="L84" s="62">
        <v>0</v>
      </c>
      <c r="M84" s="62">
        <v>0</v>
      </c>
      <c r="N84" s="62">
        <v>0</v>
      </c>
      <c r="O84" s="62">
        <v>0</v>
      </c>
      <c r="P84" s="62">
        <v>0</v>
      </c>
      <c r="Q84" s="62">
        <f>C84*100%</f>
        <v>20000</v>
      </c>
      <c r="R84" s="62">
        <f>C84*100%</f>
        <v>20000</v>
      </c>
    </row>
    <row r="85" spans="1:18" ht="12.75">
      <c r="A85" s="57">
        <v>313</v>
      </c>
      <c r="B85" s="58" t="s">
        <v>27</v>
      </c>
      <c r="C85" s="59">
        <f aca="true" t="shared" si="44" ref="C85:R85">SUM(C86:C86)</f>
        <v>61100</v>
      </c>
      <c r="D85" s="59">
        <f t="shared" si="44"/>
        <v>13000</v>
      </c>
      <c r="E85" s="59">
        <f t="shared" si="44"/>
        <v>74100</v>
      </c>
      <c r="F85" s="59">
        <f t="shared" si="44"/>
        <v>20000</v>
      </c>
      <c r="G85" s="59">
        <f t="shared" si="44"/>
        <v>94100</v>
      </c>
      <c r="H85" s="59">
        <f t="shared" si="44"/>
        <v>61100</v>
      </c>
      <c r="I85" s="59">
        <f t="shared" si="44"/>
        <v>0</v>
      </c>
      <c r="J85" s="59">
        <f t="shared" si="44"/>
        <v>0</v>
      </c>
      <c r="K85" s="59">
        <f t="shared" si="44"/>
        <v>0</v>
      </c>
      <c r="L85" s="59">
        <f t="shared" si="44"/>
        <v>0</v>
      </c>
      <c r="M85" s="59">
        <f t="shared" si="44"/>
        <v>0</v>
      </c>
      <c r="N85" s="59">
        <f t="shared" si="44"/>
        <v>0</v>
      </c>
      <c r="O85" s="59">
        <f t="shared" si="44"/>
        <v>0</v>
      </c>
      <c r="P85" s="59">
        <f t="shared" si="44"/>
        <v>0</v>
      </c>
      <c r="Q85" s="59">
        <f t="shared" si="44"/>
        <v>61100</v>
      </c>
      <c r="R85" s="59">
        <f t="shared" si="44"/>
        <v>61100</v>
      </c>
    </row>
    <row r="86" spans="1:18" ht="12.75" hidden="1">
      <c r="A86" s="60">
        <v>3132</v>
      </c>
      <c r="B86" s="61" t="s">
        <v>46</v>
      </c>
      <c r="C86" s="62">
        <f>SUM(H86:P86)</f>
        <v>61100</v>
      </c>
      <c r="D86" s="62">
        <v>13000</v>
      </c>
      <c r="E86" s="62">
        <f>C86+D86</f>
        <v>74100</v>
      </c>
      <c r="F86" s="62">
        <v>20000</v>
      </c>
      <c r="G86" s="62">
        <f>E86+F86</f>
        <v>94100</v>
      </c>
      <c r="H86" s="62">
        <v>61100</v>
      </c>
      <c r="I86" s="62">
        <v>0</v>
      </c>
      <c r="J86" s="62">
        <v>0</v>
      </c>
      <c r="K86" s="62">
        <v>0</v>
      </c>
      <c r="L86" s="62">
        <v>0</v>
      </c>
      <c r="M86" s="62">
        <v>0</v>
      </c>
      <c r="N86" s="62">
        <v>0</v>
      </c>
      <c r="O86" s="62">
        <v>0</v>
      </c>
      <c r="P86" s="62">
        <v>0</v>
      </c>
      <c r="Q86" s="62">
        <f>C86*100%</f>
        <v>61100</v>
      </c>
      <c r="R86" s="62">
        <f>C86*100%</f>
        <v>61100</v>
      </c>
    </row>
    <row r="87" spans="1:18" ht="12.75">
      <c r="A87" s="54">
        <v>32</v>
      </c>
      <c r="B87" s="55" t="s">
        <v>28</v>
      </c>
      <c r="C87" s="56">
        <f>C88</f>
        <v>34500</v>
      </c>
      <c r="D87" s="56">
        <f aca="true" t="shared" si="45" ref="D87:R87">D88</f>
        <v>11000</v>
      </c>
      <c r="E87" s="56">
        <f t="shared" si="45"/>
        <v>45500</v>
      </c>
      <c r="F87" s="56">
        <f t="shared" si="45"/>
        <v>9000</v>
      </c>
      <c r="G87" s="56">
        <f t="shared" si="45"/>
        <v>54500</v>
      </c>
      <c r="H87" s="56">
        <f t="shared" si="45"/>
        <v>34500</v>
      </c>
      <c r="I87" s="56">
        <f t="shared" si="45"/>
        <v>0</v>
      </c>
      <c r="J87" s="56">
        <f t="shared" si="45"/>
        <v>0</v>
      </c>
      <c r="K87" s="56">
        <f t="shared" si="45"/>
        <v>0</v>
      </c>
      <c r="L87" s="56">
        <f t="shared" si="45"/>
        <v>0</v>
      </c>
      <c r="M87" s="56">
        <f t="shared" si="45"/>
        <v>0</v>
      </c>
      <c r="N87" s="56">
        <f t="shared" si="45"/>
        <v>0</v>
      </c>
      <c r="O87" s="56">
        <f t="shared" si="45"/>
        <v>0</v>
      </c>
      <c r="P87" s="56">
        <f t="shared" si="45"/>
        <v>0</v>
      </c>
      <c r="Q87" s="56">
        <f t="shared" si="45"/>
        <v>34500</v>
      </c>
      <c r="R87" s="56">
        <f t="shared" si="45"/>
        <v>34500</v>
      </c>
    </row>
    <row r="88" spans="1:18" ht="12.75">
      <c r="A88" s="57">
        <v>321</v>
      </c>
      <c r="B88" s="58" t="s">
        <v>29</v>
      </c>
      <c r="C88" s="59">
        <f>SUM(C89:C90)</f>
        <v>34500</v>
      </c>
      <c r="D88" s="59">
        <f aca="true" t="shared" si="46" ref="D88:R88">SUM(D89:D90)</f>
        <v>11000</v>
      </c>
      <c r="E88" s="59">
        <f t="shared" si="46"/>
        <v>45500</v>
      </c>
      <c r="F88" s="59">
        <f t="shared" si="46"/>
        <v>9000</v>
      </c>
      <c r="G88" s="59">
        <f t="shared" si="46"/>
        <v>54500</v>
      </c>
      <c r="H88" s="59">
        <f t="shared" si="46"/>
        <v>34500</v>
      </c>
      <c r="I88" s="59">
        <f t="shared" si="46"/>
        <v>0</v>
      </c>
      <c r="J88" s="59">
        <f t="shared" si="46"/>
        <v>0</v>
      </c>
      <c r="K88" s="59">
        <f t="shared" si="46"/>
        <v>0</v>
      </c>
      <c r="L88" s="59">
        <f t="shared" si="46"/>
        <v>0</v>
      </c>
      <c r="M88" s="59">
        <f t="shared" si="46"/>
        <v>0</v>
      </c>
      <c r="N88" s="59">
        <f t="shared" si="46"/>
        <v>0</v>
      </c>
      <c r="O88" s="59">
        <f t="shared" si="46"/>
        <v>0</v>
      </c>
      <c r="P88" s="59">
        <f t="shared" si="46"/>
        <v>0</v>
      </c>
      <c r="Q88" s="59">
        <f t="shared" si="46"/>
        <v>34500</v>
      </c>
      <c r="R88" s="59">
        <f t="shared" si="46"/>
        <v>34500</v>
      </c>
    </row>
    <row r="89" spans="1:18" ht="12.75" hidden="1">
      <c r="A89" s="60">
        <v>3211</v>
      </c>
      <c r="B89" s="61" t="s">
        <v>47</v>
      </c>
      <c r="C89" s="62">
        <f>SUM(H89:P89)</f>
        <v>2000</v>
      </c>
      <c r="D89" s="62"/>
      <c r="E89" s="62">
        <f>C89+D89</f>
        <v>2000</v>
      </c>
      <c r="F89" s="62">
        <v>0</v>
      </c>
      <c r="G89" s="62">
        <f>E89+F89</f>
        <v>2000</v>
      </c>
      <c r="H89" s="62">
        <v>2000</v>
      </c>
      <c r="I89" s="62">
        <v>0</v>
      </c>
      <c r="J89" s="62">
        <v>0</v>
      </c>
      <c r="K89" s="62">
        <v>0</v>
      </c>
      <c r="L89" s="62">
        <v>0</v>
      </c>
      <c r="M89" s="62">
        <v>0</v>
      </c>
      <c r="N89" s="62">
        <v>0</v>
      </c>
      <c r="O89" s="62">
        <v>0</v>
      </c>
      <c r="P89" s="62">
        <v>0</v>
      </c>
      <c r="Q89" s="62">
        <f>C89*100%</f>
        <v>2000</v>
      </c>
      <c r="R89" s="62">
        <f>C89*100%</f>
        <v>2000</v>
      </c>
    </row>
    <row r="90" spans="1:18" ht="12.75" hidden="1">
      <c r="A90" s="60">
        <v>3212</v>
      </c>
      <c r="B90" s="61" t="s">
        <v>48</v>
      </c>
      <c r="C90" s="62">
        <f>SUM(H90:P90)</f>
        <v>32500</v>
      </c>
      <c r="D90" s="62">
        <v>11000</v>
      </c>
      <c r="E90" s="62">
        <f>C90+D90</f>
        <v>43500</v>
      </c>
      <c r="F90" s="62">
        <v>9000</v>
      </c>
      <c r="G90" s="62">
        <f>E90+F90</f>
        <v>52500</v>
      </c>
      <c r="H90" s="62">
        <v>32500</v>
      </c>
      <c r="I90" s="62">
        <v>0</v>
      </c>
      <c r="J90" s="62">
        <v>0</v>
      </c>
      <c r="K90" s="62">
        <v>0</v>
      </c>
      <c r="L90" s="62">
        <v>0</v>
      </c>
      <c r="M90" s="62">
        <v>0</v>
      </c>
      <c r="N90" s="62">
        <v>0</v>
      </c>
      <c r="O90" s="62">
        <v>0</v>
      </c>
      <c r="P90" s="62">
        <v>0</v>
      </c>
      <c r="Q90" s="62">
        <f>C90*100%</f>
        <v>32500</v>
      </c>
      <c r="R90" s="62">
        <f>C90*100%</f>
        <v>32500</v>
      </c>
    </row>
    <row r="91" spans="1:18" ht="15" customHeight="1">
      <c r="A91" s="147" t="s">
        <v>115</v>
      </c>
      <c r="B91" s="147"/>
      <c r="C91" s="50">
        <f>C92+C97</f>
        <v>10000</v>
      </c>
      <c r="D91" s="50">
        <f aca="true" t="shared" si="47" ref="D91:R91">D92+D97</f>
        <v>0</v>
      </c>
      <c r="E91" s="50">
        <f t="shared" si="47"/>
        <v>10000</v>
      </c>
      <c r="F91" s="50">
        <f t="shared" si="47"/>
        <v>-35068.75</v>
      </c>
      <c r="G91" s="50">
        <f t="shared" si="47"/>
        <v>-25068.75</v>
      </c>
      <c r="H91" s="50">
        <f t="shared" si="47"/>
        <v>10000</v>
      </c>
      <c r="I91" s="50">
        <f t="shared" si="47"/>
        <v>0</v>
      </c>
      <c r="J91" s="50">
        <f t="shared" si="47"/>
        <v>0</v>
      </c>
      <c r="K91" s="50">
        <f t="shared" si="47"/>
        <v>0</v>
      </c>
      <c r="L91" s="50">
        <f t="shared" si="47"/>
        <v>0</v>
      </c>
      <c r="M91" s="50">
        <f t="shared" si="47"/>
        <v>0</v>
      </c>
      <c r="N91" s="50">
        <f t="shared" si="47"/>
        <v>0</v>
      </c>
      <c r="O91" s="50">
        <f t="shared" si="47"/>
        <v>0</v>
      </c>
      <c r="P91" s="50">
        <f t="shared" si="47"/>
        <v>0</v>
      </c>
      <c r="Q91" s="50">
        <f t="shared" si="47"/>
        <v>10000</v>
      </c>
      <c r="R91" s="50">
        <f t="shared" si="47"/>
        <v>10000</v>
      </c>
    </row>
    <row r="92" spans="1:18" ht="12.75">
      <c r="A92" s="75" t="s">
        <v>116</v>
      </c>
      <c r="B92" s="76"/>
      <c r="C92" s="67">
        <f>C93</f>
        <v>5000</v>
      </c>
      <c r="D92" s="67">
        <f aca="true" t="shared" si="48" ref="D92:E95">D93</f>
        <v>0</v>
      </c>
      <c r="E92" s="67">
        <f t="shared" si="48"/>
        <v>5000</v>
      </c>
      <c r="F92" s="67">
        <f aca="true" t="shared" si="49" ref="F92:R92">F93</f>
        <v>114931.25</v>
      </c>
      <c r="G92" s="67">
        <f t="shared" si="49"/>
        <v>119931.25</v>
      </c>
      <c r="H92" s="67">
        <f t="shared" si="49"/>
        <v>5000</v>
      </c>
      <c r="I92" s="67">
        <f t="shared" si="49"/>
        <v>0</v>
      </c>
      <c r="J92" s="67">
        <f t="shared" si="49"/>
        <v>0</v>
      </c>
      <c r="K92" s="67">
        <f t="shared" si="49"/>
        <v>0</v>
      </c>
      <c r="L92" s="67">
        <f t="shared" si="49"/>
        <v>0</v>
      </c>
      <c r="M92" s="67">
        <f t="shared" si="49"/>
        <v>0</v>
      </c>
      <c r="N92" s="67">
        <f t="shared" si="49"/>
        <v>0</v>
      </c>
      <c r="O92" s="67">
        <f t="shared" si="49"/>
        <v>0</v>
      </c>
      <c r="P92" s="67">
        <f t="shared" si="49"/>
        <v>0</v>
      </c>
      <c r="Q92" s="67">
        <f t="shared" si="49"/>
        <v>5000</v>
      </c>
      <c r="R92" s="67">
        <f t="shared" si="49"/>
        <v>5000</v>
      </c>
    </row>
    <row r="93" spans="1:18" ht="22.5">
      <c r="A93" s="51">
        <v>4</v>
      </c>
      <c r="B93" s="52" t="s">
        <v>36</v>
      </c>
      <c r="C93" s="53">
        <f>C94</f>
        <v>5000</v>
      </c>
      <c r="D93" s="53">
        <f t="shared" si="48"/>
        <v>0</v>
      </c>
      <c r="E93" s="53">
        <f t="shared" si="48"/>
        <v>5000</v>
      </c>
      <c r="F93" s="53">
        <f aca="true" t="shared" si="50" ref="F93:R93">F94</f>
        <v>114931.25</v>
      </c>
      <c r="G93" s="53">
        <f t="shared" si="50"/>
        <v>119931.25</v>
      </c>
      <c r="H93" s="53">
        <f t="shared" si="50"/>
        <v>5000</v>
      </c>
      <c r="I93" s="53">
        <f t="shared" si="50"/>
        <v>0</v>
      </c>
      <c r="J93" s="53">
        <f t="shared" si="50"/>
        <v>0</v>
      </c>
      <c r="K93" s="53">
        <f t="shared" si="50"/>
        <v>0</v>
      </c>
      <c r="L93" s="53">
        <f t="shared" si="50"/>
        <v>0</v>
      </c>
      <c r="M93" s="53">
        <f t="shared" si="50"/>
        <v>0</v>
      </c>
      <c r="N93" s="53">
        <f t="shared" si="50"/>
        <v>0</v>
      </c>
      <c r="O93" s="53">
        <f t="shared" si="50"/>
        <v>0</v>
      </c>
      <c r="P93" s="53">
        <f t="shared" si="50"/>
        <v>0</v>
      </c>
      <c r="Q93" s="53">
        <f t="shared" si="50"/>
        <v>5000</v>
      </c>
      <c r="R93" s="53">
        <f t="shared" si="50"/>
        <v>5000</v>
      </c>
    </row>
    <row r="94" spans="1:18" ht="22.5">
      <c r="A94" s="54">
        <v>42</v>
      </c>
      <c r="B94" s="55" t="s">
        <v>37</v>
      </c>
      <c r="C94" s="56">
        <f>C95</f>
        <v>5000</v>
      </c>
      <c r="D94" s="56">
        <f t="shared" si="48"/>
        <v>0</v>
      </c>
      <c r="E94" s="56">
        <f t="shared" si="48"/>
        <v>5000</v>
      </c>
      <c r="F94" s="56">
        <f aca="true" t="shared" si="51" ref="F94:R94">F95</f>
        <v>114931.25</v>
      </c>
      <c r="G94" s="56">
        <f t="shared" si="51"/>
        <v>119931.25</v>
      </c>
      <c r="H94" s="56">
        <f t="shared" si="51"/>
        <v>5000</v>
      </c>
      <c r="I94" s="56">
        <f t="shared" si="51"/>
        <v>0</v>
      </c>
      <c r="J94" s="56">
        <f t="shared" si="51"/>
        <v>0</v>
      </c>
      <c r="K94" s="56">
        <f t="shared" si="51"/>
        <v>0</v>
      </c>
      <c r="L94" s="56">
        <f t="shared" si="51"/>
        <v>0</v>
      </c>
      <c r="M94" s="56">
        <f t="shared" si="51"/>
        <v>0</v>
      </c>
      <c r="N94" s="56">
        <f t="shared" si="51"/>
        <v>0</v>
      </c>
      <c r="O94" s="56">
        <f t="shared" si="51"/>
        <v>0</v>
      </c>
      <c r="P94" s="56">
        <f t="shared" si="51"/>
        <v>0</v>
      </c>
      <c r="Q94" s="56">
        <f t="shared" si="51"/>
        <v>5000</v>
      </c>
      <c r="R94" s="56">
        <f t="shared" si="51"/>
        <v>5000</v>
      </c>
    </row>
    <row r="95" spans="1:18" ht="12.75">
      <c r="A95" s="57">
        <v>422</v>
      </c>
      <c r="B95" s="58" t="s">
        <v>35</v>
      </c>
      <c r="C95" s="59">
        <f>C96</f>
        <v>5000</v>
      </c>
      <c r="D95" s="59">
        <f t="shared" si="48"/>
        <v>0</v>
      </c>
      <c r="E95" s="59">
        <f t="shared" si="48"/>
        <v>5000</v>
      </c>
      <c r="F95" s="59">
        <f aca="true" t="shared" si="52" ref="F95:R95">F96</f>
        <v>114931.25</v>
      </c>
      <c r="G95" s="59">
        <f t="shared" si="52"/>
        <v>119931.25</v>
      </c>
      <c r="H95" s="59">
        <f t="shared" si="52"/>
        <v>5000</v>
      </c>
      <c r="I95" s="59">
        <f t="shared" si="52"/>
        <v>0</v>
      </c>
      <c r="J95" s="59">
        <f t="shared" si="52"/>
        <v>0</v>
      </c>
      <c r="K95" s="59">
        <f t="shared" si="52"/>
        <v>0</v>
      </c>
      <c r="L95" s="59">
        <f t="shared" si="52"/>
        <v>0</v>
      </c>
      <c r="M95" s="59">
        <f t="shared" si="52"/>
        <v>0</v>
      </c>
      <c r="N95" s="59">
        <f t="shared" si="52"/>
        <v>0</v>
      </c>
      <c r="O95" s="59">
        <f t="shared" si="52"/>
        <v>0</v>
      </c>
      <c r="P95" s="59">
        <f t="shared" si="52"/>
        <v>0</v>
      </c>
      <c r="Q95" s="59">
        <f t="shared" si="52"/>
        <v>5000</v>
      </c>
      <c r="R95" s="59">
        <f t="shared" si="52"/>
        <v>5000</v>
      </c>
    </row>
    <row r="96" spans="1:18" ht="12.75" hidden="1">
      <c r="A96" s="60">
        <v>4221</v>
      </c>
      <c r="B96" s="61" t="s">
        <v>69</v>
      </c>
      <c r="C96" s="62">
        <f>SUM(H96:P96)</f>
        <v>5000</v>
      </c>
      <c r="D96" s="62"/>
      <c r="E96" s="62">
        <f>C96+D96</f>
        <v>5000</v>
      </c>
      <c r="F96" s="62">
        <v>114931.25</v>
      </c>
      <c r="G96" s="62">
        <f>E96+F96</f>
        <v>119931.25</v>
      </c>
      <c r="H96" s="62">
        <v>5000</v>
      </c>
      <c r="I96" s="62">
        <v>0</v>
      </c>
      <c r="J96" s="62">
        <v>0</v>
      </c>
      <c r="K96" s="62">
        <v>0</v>
      </c>
      <c r="L96" s="62">
        <v>0</v>
      </c>
      <c r="M96" s="62">
        <v>0</v>
      </c>
      <c r="N96" s="62">
        <v>0</v>
      </c>
      <c r="O96" s="62">
        <v>0</v>
      </c>
      <c r="P96" s="62">
        <v>0</v>
      </c>
      <c r="Q96" s="62">
        <f>C96*100%</f>
        <v>5000</v>
      </c>
      <c r="R96" s="62">
        <f>C96*100%</f>
        <v>5000</v>
      </c>
    </row>
    <row r="97" spans="1:18" ht="12.75">
      <c r="A97" s="75" t="s">
        <v>81</v>
      </c>
      <c r="B97" s="76"/>
      <c r="C97" s="67">
        <f>'PLAN RASHODA I IZDATAKA'!C98</f>
        <v>5000</v>
      </c>
      <c r="D97" s="67">
        <f>'PLAN RASHODA I IZDATAKA'!D98</f>
        <v>0</v>
      </c>
      <c r="E97" s="67">
        <f>'PLAN RASHODA I IZDATAKA'!E98</f>
        <v>5000</v>
      </c>
      <c r="F97" s="67">
        <f>'PLAN RASHODA I IZDATAKA'!F98</f>
        <v>-150000</v>
      </c>
      <c r="G97" s="67">
        <f>'PLAN RASHODA I IZDATAKA'!G98</f>
        <v>-145000</v>
      </c>
      <c r="H97" s="67">
        <f>'PLAN RASHODA I IZDATAKA'!H98</f>
        <v>5000</v>
      </c>
      <c r="I97" s="67">
        <f>'PLAN RASHODA I IZDATAKA'!I98</f>
        <v>0</v>
      </c>
      <c r="J97" s="67">
        <f>'PLAN RASHODA I IZDATAKA'!J98</f>
        <v>0</v>
      </c>
      <c r="K97" s="67">
        <f>'PLAN RASHODA I IZDATAKA'!K98</f>
        <v>0</v>
      </c>
      <c r="L97" s="67">
        <f>'PLAN RASHODA I IZDATAKA'!L98</f>
        <v>0</v>
      </c>
      <c r="M97" s="67">
        <f>'PLAN RASHODA I IZDATAKA'!M98</f>
        <v>0</v>
      </c>
      <c r="N97" s="67">
        <f>'PLAN RASHODA I IZDATAKA'!N98</f>
        <v>0</v>
      </c>
      <c r="O97" s="67">
        <f>'PLAN RASHODA I IZDATAKA'!O98</f>
        <v>0</v>
      </c>
      <c r="P97" s="67">
        <f>'PLAN RASHODA I IZDATAKA'!P98</f>
        <v>0</v>
      </c>
      <c r="Q97" s="67">
        <f>'PLAN RASHODA I IZDATAKA'!Q98</f>
        <v>5000</v>
      </c>
      <c r="R97" s="67">
        <f>'PLAN RASHODA I IZDATAKA'!R98</f>
        <v>5000</v>
      </c>
    </row>
    <row r="98" spans="1:18" ht="22.5">
      <c r="A98" s="51">
        <v>4</v>
      </c>
      <c r="B98" s="52" t="s">
        <v>36</v>
      </c>
      <c r="C98" s="53">
        <f aca="true" t="shared" si="53" ref="C98:R100">C99</f>
        <v>5000</v>
      </c>
      <c r="D98" s="53">
        <f t="shared" si="53"/>
        <v>0</v>
      </c>
      <c r="E98" s="53">
        <f t="shared" si="53"/>
        <v>5000</v>
      </c>
      <c r="F98" s="53">
        <f t="shared" si="53"/>
        <v>-150000</v>
      </c>
      <c r="G98" s="53">
        <f t="shared" si="53"/>
        <v>-145000</v>
      </c>
      <c r="H98" s="53">
        <f t="shared" si="53"/>
        <v>5000</v>
      </c>
      <c r="I98" s="53">
        <f t="shared" si="53"/>
        <v>0</v>
      </c>
      <c r="J98" s="53">
        <f t="shared" si="53"/>
        <v>0</v>
      </c>
      <c r="K98" s="53">
        <f t="shared" si="53"/>
        <v>0</v>
      </c>
      <c r="L98" s="53">
        <f t="shared" si="53"/>
        <v>0</v>
      </c>
      <c r="M98" s="53">
        <f t="shared" si="53"/>
        <v>0</v>
      </c>
      <c r="N98" s="53">
        <f t="shared" si="53"/>
        <v>0</v>
      </c>
      <c r="O98" s="53">
        <f t="shared" si="53"/>
        <v>0</v>
      </c>
      <c r="P98" s="53">
        <f t="shared" si="53"/>
        <v>0</v>
      </c>
      <c r="Q98" s="53">
        <f t="shared" si="53"/>
        <v>5000</v>
      </c>
      <c r="R98" s="53">
        <f t="shared" si="53"/>
        <v>5000</v>
      </c>
    </row>
    <row r="99" spans="1:18" ht="22.5">
      <c r="A99" s="54">
        <v>45</v>
      </c>
      <c r="B99" s="55" t="s">
        <v>75</v>
      </c>
      <c r="C99" s="56">
        <f t="shared" si="53"/>
        <v>5000</v>
      </c>
      <c r="D99" s="56">
        <f t="shared" si="53"/>
        <v>0</v>
      </c>
      <c r="E99" s="56">
        <f t="shared" si="53"/>
        <v>5000</v>
      </c>
      <c r="F99" s="56">
        <f t="shared" si="53"/>
        <v>-150000</v>
      </c>
      <c r="G99" s="56">
        <f t="shared" si="53"/>
        <v>-145000</v>
      </c>
      <c r="H99" s="56">
        <f t="shared" si="53"/>
        <v>5000</v>
      </c>
      <c r="I99" s="56">
        <f t="shared" si="53"/>
        <v>0</v>
      </c>
      <c r="J99" s="56">
        <f t="shared" si="53"/>
        <v>0</v>
      </c>
      <c r="K99" s="56">
        <f t="shared" si="53"/>
        <v>0</v>
      </c>
      <c r="L99" s="56">
        <f t="shared" si="53"/>
        <v>0</v>
      </c>
      <c r="M99" s="56">
        <f t="shared" si="53"/>
        <v>0</v>
      </c>
      <c r="N99" s="56">
        <f t="shared" si="53"/>
        <v>0</v>
      </c>
      <c r="O99" s="56">
        <f t="shared" si="53"/>
        <v>0</v>
      </c>
      <c r="P99" s="56">
        <f t="shared" si="53"/>
        <v>0</v>
      </c>
      <c r="Q99" s="56">
        <f t="shared" si="53"/>
        <v>5000</v>
      </c>
      <c r="R99" s="56">
        <f t="shared" si="53"/>
        <v>5000</v>
      </c>
    </row>
    <row r="100" spans="1:18" ht="22.5">
      <c r="A100" s="57">
        <v>451</v>
      </c>
      <c r="B100" s="58" t="s">
        <v>76</v>
      </c>
      <c r="C100" s="59">
        <f t="shared" si="53"/>
        <v>5000</v>
      </c>
      <c r="D100" s="59">
        <f t="shared" si="53"/>
        <v>0</v>
      </c>
      <c r="E100" s="59">
        <f t="shared" si="53"/>
        <v>5000</v>
      </c>
      <c r="F100" s="59">
        <f t="shared" si="53"/>
        <v>-150000</v>
      </c>
      <c r="G100" s="59">
        <f t="shared" si="53"/>
        <v>-145000</v>
      </c>
      <c r="H100" s="59">
        <f t="shared" si="53"/>
        <v>5000</v>
      </c>
      <c r="I100" s="59">
        <f t="shared" si="53"/>
        <v>0</v>
      </c>
      <c r="J100" s="59">
        <f t="shared" si="53"/>
        <v>0</v>
      </c>
      <c r="K100" s="59">
        <f t="shared" si="53"/>
        <v>0</v>
      </c>
      <c r="L100" s="59">
        <f t="shared" si="53"/>
        <v>0</v>
      </c>
      <c r="M100" s="59">
        <f t="shared" si="53"/>
        <v>0</v>
      </c>
      <c r="N100" s="59">
        <f t="shared" si="53"/>
        <v>0</v>
      </c>
      <c r="O100" s="59">
        <f t="shared" si="53"/>
        <v>0</v>
      </c>
      <c r="P100" s="59">
        <f t="shared" si="53"/>
        <v>0</v>
      </c>
      <c r="Q100" s="59">
        <f t="shared" si="53"/>
        <v>5000</v>
      </c>
      <c r="R100" s="59">
        <f t="shared" si="53"/>
        <v>5000</v>
      </c>
    </row>
    <row r="101" spans="1:18" ht="22.5" hidden="1">
      <c r="A101" s="60">
        <v>4511</v>
      </c>
      <c r="B101" s="61" t="s">
        <v>76</v>
      </c>
      <c r="C101" s="62">
        <f>SUM(H101:P101)</f>
        <v>5000</v>
      </c>
      <c r="D101" s="62"/>
      <c r="E101" s="62">
        <f>C101+D101</f>
        <v>5000</v>
      </c>
      <c r="F101" s="62">
        <v>-150000</v>
      </c>
      <c r="G101" s="62">
        <f>E101+F101</f>
        <v>-145000</v>
      </c>
      <c r="H101" s="62">
        <v>5000</v>
      </c>
      <c r="I101" s="62">
        <v>0</v>
      </c>
      <c r="J101" s="62">
        <v>0</v>
      </c>
      <c r="K101" s="62">
        <v>0</v>
      </c>
      <c r="L101" s="62">
        <v>0</v>
      </c>
      <c r="M101" s="62">
        <v>0</v>
      </c>
      <c r="N101" s="62">
        <v>0</v>
      </c>
      <c r="O101" s="62">
        <v>0</v>
      </c>
      <c r="P101" s="62">
        <v>0</v>
      </c>
      <c r="Q101" s="62">
        <f>C101*100%</f>
        <v>5000</v>
      </c>
      <c r="R101" s="62">
        <f>C101*100%</f>
        <v>5000</v>
      </c>
    </row>
    <row r="102" spans="1:18" ht="24" customHeight="1">
      <c r="A102" s="147" t="s">
        <v>83</v>
      </c>
      <c r="B102" s="147"/>
      <c r="C102" s="50">
        <f aca="true" t="shared" si="54" ref="C102:R106">C103</f>
        <v>5792.13</v>
      </c>
      <c r="D102" s="50">
        <f t="shared" si="54"/>
        <v>0</v>
      </c>
      <c r="E102" s="50">
        <f t="shared" si="54"/>
        <v>5792.13</v>
      </c>
      <c r="F102" s="50">
        <f t="shared" si="54"/>
        <v>-36016.25</v>
      </c>
      <c r="G102" s="50">
        <f t="shared" si="54"/>
        <v>-30224.12</v>
      </c>
      <c r="H102" s="50">
        <f t="shared" si="54"/>
        <v>5792.13</v>
      </c>
      <c r="I102" s="50">
        <f t="shared" si="54"/>
        <v>0</v>
      </c>
      <c r="J102" s="50">
        <f t="shared" si="54"/>
        <v>0</v>
      </c>
      <c r="K102" s="50">
        <f t="shared" si="54"/>
        <v>0</v>
      </c>
      <c r="L102" s="50">
        <f t="shared" si="54"/>
        <v>0</v>
      </c>
      <c r="M102" s="50">
        <f t="shared" si="54"/>
        <v>0</v>
      </c>
      <c r="N102" s="50">
        <f t="shared" si="54"/>
        <v>0</v>
      </c>
      <c r="O102" s="50">
        <f t="shared" si="54"/>
        <v>0</v>
      </c>
      <c r="P102" s="50">
        <f t="shared" si="54"/>
        <v>0</v>
      </c>
      <c r="Q102" s="50">
        <f t="shared" si="54"/>
        <v>5792.13</v>
      </c>
      <c r="R102" s="50">
        <f t="shared" si="54"/>
        <v>5792.13</v>
      </c>
    </row>
    <row r="103" spans="1:18" ht="24" customHeight="1">
      <c r="A103" s="162" t="s">
        <v>84</v>
      </c>
      <c r="B103" s="162"/>
      <c r="C103" s="67">
        <f t="shared" si="54"/>
        <v>5792.13</v>
      </c>
      <c r="D103" s="67">
        <f t="shared" si="54"/>
        <v>0</v>
      </c>
      <c r="E103" s="67">
        <f t="shared" si="54"/>
        <v>5792.13</v>
      </c>
      <c r="F103" s="67">
        <f t="shared" si="54"/>
        <v>-36016.25</v>
      </c>
      <c r="G103" s="67">
        <f t="shared" si="54"/>
        <v>-30224.12</v>
      </c>
      <c r="H103" s="67">
        <f t="shared" si="54"/>
        <v>5792.13</v>
      </c>
      <c r="I103" s="67">
        <f t="shared" si="54"/>
        <v>0</v>
      </c>
      <c r="J103" s="67">
        <f t="shared" si="54"/>
        <v>0</v>
      </c>
      <c r="K103" s="67">
        <f t="shared" si="54"/>
        <v>0</v>
      </c>
      <c r="L103" s="67">
        <f t="shared" si="54"/>
        <v>0</v>
      </c>
      <c r="M103" s="67">
        <f t="shared" si="54"/>
        <v>0</v>
      </c>
      <c r="N103" s="67">
        <f t="shared" si="54"/>
        <v>0</v>
      </c>
      <c r="O103" s="67">
        <f t="shared" si="54"/>
        <v>0</v>
      </c>
      <c r="P103" s="67">
        <f t="shared" si="54"/>
        <v>0</v>
      </c>
      <c r="Q103" s="67">
        <f t="shared" si="54"/>
        <v>5792.13</v>
      </c>
      <c r="R103" s="67">
        <f t="shared" si="54"/>
        <v>5792.13</v>
      </c>
    </row>
    <row r="104" spans="1:18" ht="12.75">
      <c r="A104" s="77">
        <v>3</v>
      </c>
      <c r="B104" s="71" t="s">
        <v>23</v>
      </c>
      <c r="C104" s="53">
        <f t="shared" si="54"/>
        <v>5792.13</v>
      </c>
      <c r="D104" s="53">
        <f t="shared" si="54"/>
        <v>0</v>
      </c>
      <c r="E104" s="53">
        <f t="shared" si="54"/>
        <v>5792.13</v>
      </c>
      <c r="F104" s="53">
        <f t="shared" si="54"/>
        <v>-36016.25</v>
      </c>
      <c r="G104" s="53">
        <f t="shared" si="54"/>
        <v>-30224.12</v>
      </c>
      <c r="H104" s="53">
        <f t="shared" si="54"/>
        <v>5792.13</v>
      </c>
      <c r="I104" s="53">
        <f t="shared" si="54"/>
        <v>0</v>
      </c>
      <c r="J104" s="53">
        <f t="shared" si="54"/>
        <v>0</v>
      </c>
      <c r="K104" s="53">
        <f t="shared" si="54"/>
        <v>0</v>
      </c>
      <c r="L104" s="53">
        <f t="shared" si="54"/>
        <v>0</v>
      </c>
      <c r="M104" s="53">
        <f t="shared" si="54"/>
        <v>0</v>
      </c>
      <c r="N104" s="53">
        <f t="shared" si="54"/>
        <v>0</v>
      </c>
      <c r="O104" s="53">
        <f t="shared" si="54"/>
        <v>0</v>
      </c>
      <c r="P104" s="53">
        <f t="shared" si="54"/>
        <v>0</v>
      </c>
      <c r="Q104" s="53">
        <f t="shared" si="54"/>
        <v>5792.13</v>
      </c>
      <c r="R104" s="53">
        <f t="shared" si="54"/>
        <v>5792.13</v>
      </c>
    </row>
    <row r="105" spans="1:18" ht="12.75">
      <c r="A105" s="68">
        <v>32</v>
      </c>
      <c r="B105" s="69" t="s">
        <v>28</v>
      </c>
      <c r="C105" s="56">
        <f t="shared" si="54"/>
        <v>5792.13</v>
      </c>
      <c r="D105" s="56">
        <f t="shared" si="54"/>
        <v>0</v>
      </c>
      <c r="E105" s="56">
        <f t="shared" si="54"/>
        <v>5792.13</v>
      </c>
      <c r="F105" s="56">
        <f t="shared" si="54"/>
        <v>-36016.25</v>
      </c>
      <c r="G105" s="56">
        <f t="shared" si="54"/>
        <v>-30224.12</v>
      </c>
      <c r="H105" s="56">
        <f t="shared" si="54"/>
        <v>5792.13</v>
      </c>
      <c r="I105" s="56">
        <f t="shared" si="54"/>
        <v>0</v>
      </c>
      <c r="J105" s="56">
        <f t="shared" si="54"/>
        <v>0</v>
      </c>
      <c r="K105" s="56">
        <f t="shared" si="54"/>
        <v>0</v>
      </c>
      <c r="L105" s="56">
        <f t="shared" si="54"/>
        <v>0</v>
      </c>
      <c r="M105" s="56">
        <f t="shared" si="54"/>
        <v>0</v>
      </c>
      <c r="N105" s="56">
        <f t="shared" si="54"/>
        <v>0</v>
      </c>
      <c r="O105" s="56">
        <f t="shared" si="54"/>
        <v>0</v>
      </c>
      <c r="P105" s="56">
        <f t="shared" si="54"/>
        <v>0</v>
      </c>
      <c r="Q105" s="56">
        <f t="shared" si="54"/>
        <v>5792.13</v>
      </c>
      <c r="R105" s="56">
        <f t="shared" si="54"/>
        <v>5792.13</v>
      </c>
    </row>
    <row r="106" spans="1:18" ht="12.75">
      <c r="A106" s="73">
        <v>323</v>
      </c>
      <c r="B106" s="74" t="s">
        <v>31</v>
      </c>
      <c r="C106" s="59">
        <f t="shared" si="54"/>
        <v>5792.13</v>
      </c>
      <c r="D106" s="59">
        <f t="shared" si="54"/>
        <v>0</v>
      </c>
      <c r="E106" s="59">
        <f t="shared" si="54"/>
        <v>5792.13</v>
      </c>
      <c r="F106" s="59">
        <f t="shared" si="54"/>
        <v>-36016.25</v>
      </c>
      <c r="G106" s="59">
        <f t="shared" si="54"/>
        <v>-30224.12</v>
      </c>
      <c r="H106" s="59">
        <f t="shared" si="54"/>
        <v>5792.13</v>
      </c>
      <c r="I106" s="59">
        <f t="shared" si="54"/>
        <v>0</v>
      </c>
      <c r="J106" s="59">
        <f t="shared" si="54"/>
        <v>0</v>
      </c>
      <c r="K106" s="59">
        <f t="shared" si="54"/>
        <v>0</v>
      </c>
      <c r="L106" s="59">
        <f t="shared" si="54"/>
        <v>0</v>
      </c>
      <c r="M106" s="59">
        <f t="shared" si="54"/>
        <v>0</v>
      </c>
      <c r="N106" s="59">
        <f t="shared" si="54"/>
        <v>0</v>
      </c>
      <c r="O106" s="59">
        <f t="shared" si="54"/>
        <v>0</v>
      </c>
      <c r="P106" s="59">
        <f t="shared" si="54"/>
        <v>0</v>
      </c>
      <c r="Q106" s="59">
        <f t="shared" si="54"/>
        <v>5792.13</v>
      </c>
      <c r="R106" s="59">
        <f t="shared" si="54"/>
        <v>5792.13</v>
      </c>
    </row>
    <row r="107" spans="1:18" ht="12.75" hidden="1">
      <c r="A107" s="60">
        <v>3232</v>
      </c>
      <c r="B107" s="61" t="s">
        <v>58</v>
      </c>
      <c r="C107" s="62">
        <f>SUM(H107:P107)</f>
        <v>5792.13</v>
      </c>
      <c r="D107" s="62"/>
      <c r="E107" s="62">
        <f>C107+D107</f>
        <v>5792.13</v>
      </c>
      <c r="F107" s="62">
        <v>-36016.25</v>
      </c>
      <c r="G107" s="62">
        <f>E107+F107</f>
        <v>-30224.12</v>
      </c>
      <c r="H107" s="62">
        <v>5792.13</v>
      </c>
      <c r="I107" s="62">
        <v>0</v>
      </c>
      <c r="J107" s="62">
        <v>0</v>
      </c>
      <c r="K107" s="62">
        <v>0</v>
      </c>
      <c r="L107" s="62">
        <v>0</v>
      </c>
      <c r="M107" s="62">
        <v>0</v>
      </c>
      <c r="N107" s="62">
        <v>0</v>
      </c>
      <c r="O107" s="62">
        <v>0</v>
      </c>
      <c r="P107" s="62">
        <v>0</v>
      </c>
      <c r="Q107" s="62">
        <f>C107*100%</f>
        <v>5792.13</v>
      </c>
      <c r="R107" s="62">
        <f>C107*100%</f>
        <v>5792.13</v>
      </c>
    </row>
    <row r="108" spans="1:18" ht="12.75">
      <c r="A108" s="60"/>
      <c r="B108" s="61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1:18" ht="24.75" customHeight="1">
      <c r="A109" s="163" t="s">
        <v>124</v>
      </c>
      <c r="B109" s="164"/>
      <c r="C109" s="66">
        <f aca="true" t="shared" si="55" ref="C109:P110">C110</f>
        <v>17055700</v>
      </c>
      <c r="D109" s="66">
        <f t="shared" si="55"/>
        <v>2235900</v>
      </c>
      <c r="E109" s="66">
        <f t="shared" si="55"/>
        <v>19153600</v>
      </c>
      <c r="F109" s="66">
        <f t="shared" si="55"/>
        <v>276000</v>
      </c>
      <c r="G109" s="66">
        <f t="shared" si="55"/>
        <v>18060200</v>
      </c>
      <c r="H109" s="66">
        <f t="shared" si="55"/>
        <v>0</v>
      </c>
      <c r="I109" s="66">
        <f t="shared" si="55"/>
        <v>37000</v>
      </c>
      <c r="J109" s="66">
        <f t="shared" si="55"/>
        <v>760480</v>
      </c>
      <c r="K109" s="66">
        <f t="shared" si="55"/>
        <v>15214500</v>
      </c>
      <c r="L109" s="66">
        <f t="shared" si="55"/>
        <v>0</v>
      </c>
      <c r="M109" s="66">
        <f t="shared" si="55"/>
        <v>1001720</v>
      </c>
      <c r="N109" s="66">
        <f t="shared" si="55"/>
        <v>39000</v>
      </c>
      <c r="O109" s="66">
        <f t="shared" si="55"/>
        <v>3000</v>
      </c>
      <c r="P109" s="66">
        <f t="shared" si="55"/>
        <v>0</v>
      </c>
      <c r="Q109" s="66">
        <f>Q110</f>
        <v>17055700</v>
      </c>
      <c r="R109" s="66">
        <f>R110</f>
        <v>17055700</v>
      </c>
    </row>
    <row r="110" spans="1:18" ht="24.75" customHeight="1">
      <c r="A110" s="149" t="s">
        <v>107</v>
      </c>
      <c r="B110" s="149"/>
      <c r="C110" s="49">
        <f t="shared" si="55"/>
        <v>17055700</v>
      </c>
      <c r="D110" s="49">
        <f t="shared" si="55"/>
        <v>2235900</v>
      </c>
      <c r="E110" s="49">
        <f t="shared" si="55"/>
        <v>19153600</v>
      </c>
      <c r="F110" s="49">
        <f t="shared" si="55"/>
        <v>276000</v>
      </c>
      <c r="G110" s="49">
        <f t="shared" si="55"/>
        <v>18060200</v>
      </c>
      <c r="H110" s="49">
        <f t="shared" si="55"/>
        <v>0</v>
      </c>
      <c r="I110" s="49">
        <f t="shared" si="55"/>
        <v>37000</v>
      </c>
      <c r="J110" s="49">
        <f t="shared" si="55"/>
        <v>760480</v>
      </c>
      <c r="K110" s="49">
        <f t="shared" si="55"/>
        <v>15214500</v>
      </c>
      <c r="L110" s="49">
        <f t="shared" si="55"/>
        <v>0</v>
      </c>
      <c r="M110" s="49">
        <f t="shared" si="55"/>
        <v>1001720</v>
      </c>
      <c r="N110" s="49">
        <f t="shared" si="55"/>
        <v>39000</v>
      </c>
      <c r="O110" s="49">
        <f t="shared" si="55"/>
        <v>3000</v>
      </c>
      <c r="P110" s="49">
        <f t="shared" si="55"/>
        <v>0</v>
      </c>
      <c r="Q110" s="49">
        <f>Q111</f>
        <v>17055700</v>
      </c>
      <c r="R110" s="49">
        <f>R111</f>
        <v>17055700</v>
      </c>
    </row>
    <row r="111" spans="1:18" ht="26.25" customHeight="1">
      <c r="A111" s="147" t="s">
        <v>110</v>
      </c>
      <c r="B111" s="147"/>
      <c r="C111" s="63">
        <f>C112+C133+C149+C153+C158+C184+C199+C215+C220+C231+C236+C245</f>
        <v>17055700</v>
      </c>
      <c r="D111" s="63">
        <f aca="true" t="shared" si="56" ref="D111:R111">D112+D133+D149+D153+D158+D184+D199+D215+D220+D231+D236+D245</f>
        <v>2235900</v>
      </c>
      <c r="E111" s="63">
        <f t="shared" si="56"/>
        <v>19153600</v>
      </c>
      <c r="F111" s="63">
        <f t="shared" si="56"/>
        <v>276000</v>
      </c>
      <c r="G111" s="63">
        <f t="shared" si="56"/>
        <v>18060200</v>
      </c>
      <c r="H111" s="63">
        <f t="shared" si="56"/>
        <v>0</v>
      </c>
      <c r="I111" s="63">
        <f t="shared" si="56"/>
        <v>37000</v>
      </c>
      <c r="J111" s="63">
        <f t="shared" si="56"/>
        <v>760480</v>
      </c>
      <c r="K111" s="63">
        <f t="shared" si="56"/>
        <v>15214500</v>
      </c>
      <c r="L111" s="63">
        <f t="shared" si="56"/>
        <v>0</v>
      </c>
      <c r="M111" s="63">
        <f t="shared" si="56"/>
        <v>1001720</v>
      </c>
      <c r="N111" s="63">
        <f t="shared" si="56"/>
        <v>39000</v>
      </c>
      <c r="O111" s="63">
        <f t="shared" si="56"/>
        <v>3000</v>
      </c>
      <c r="P111" s="63">
        <f t="shared" si="56"/>
        <v>0</v>
      </c>
      <c r="Q111" s="63">
        <f t="shared" si="56"/>
        <v>17055700</v>
      </c>
      <c r="R111" s="63">
        <f t="shared" si="56"/>
        <v>17055700</v>
      </c>
    </row>
    <row r="112" spans="1:18" ht="12.75">
      <c r="A112" s="75" t="s">
        <v>78</v>
      </c>
      <c r="B112" s="72" t="s">
        <v>80</v>
      </c>
      <c r="C112" s="92">
        <f aca="true" t="shared" si="57" ref="C112:G113">C113</f>
        <v>214500</v>
      </c>
      <c r="D112" s="92">
        <f t="shared" si="57"/>
        <v>9000</v>
      </c>
      <c r="E112" s="92">
        <f t="shared" si="57"/>
        <v>223500</v>
      </c>
      <c r="F112" s="92">
        <f t="shared" si="57"/>
        <v>35000</v>
      </c>
      <c r="G112" s="92">
        <f t="shared" si="57"/>
        <v>258500</v>
      </c>
      <c r="H112" s="92">
        <f aca="true" t="shared" si="58" ref="H112:R113">H113</f>
        <v>0</v>
      </c>
      <c r="I112" s="92">
        <f t="shared" si="58"/>
        <v>15000</v>
      </c>
      <c r="J112" s="92">
        <f t="shared" si="58"/>
        <v>108000</v>
      </c>
      <c r="K112" s="92">
        <f t="shared" si="58"/>
        <v>2500</v>
      </c>
      <c r="L112" s="92">
        <f t="shared" si="58"/>
        <v>0</v>
      </c>
      <c r="M112" s="92">
        <f t="shared" si="58"/>
        <v>89000</v>
      </c>
      <c r="N112" s="92">
        <f t="shared" si="58"/>
        <v>0</v>
      </c>
      <c r="O112" s="92">
        <f t="shared" si="58"/>
        <v>0</v>
      </c>
      <c r="P112" s="92">
        <f t="shared" si="58"/>
        <v>0</v>
      </c>
      <c r="Q112" s="92">
        <f t="shared" si="58"/>
        <v>214500</v>
      </c>
      <c r="R112" s="92">
        <f t="shared" si="58"/>
        <v>214500</v>
      </c>
    </row>
    <row r="113" spans="1:18" ht="12.75">
      <c r="A113" s="51">
        <v>3</v>
      </c>
      <c r="B113" s="64" t="s">
        <v>23</v>
      </c>
      <c r="C113" s="65">
        <f t="shared" si="57"/>
        <v>214500</v>
      </c>
      <c r="D113" s="65">
        <f t="shared" si="57"/>
        <v>9000</v>
      </c>
      <c r="E113" s="65">
        <f t="shared" si="57"/>
        <v>223500</v>
      </c>
      <c r="F113" s="65">
        <f t="shared" si="57"/>
        <v>35000</v>
      </c>
      <c r="G113" s="65">
        <f t="shared" si="57"/>
        <v>258500</v>
      </c>
      <c r="H113" s="65">
        <f t="shared" si="58"/>
        <v>0</v>
      </c>
      <c r="I113" s="65">
        <f t="shared" si="58"/>
        <v>15000</v>
      </c>
      <c r="J113" s="65">
        <f t="shared" si="58"/>
        <v>108000</v>
      </c>
      <c r="K113" s="65">
        <f t="shared" si="58"/>
        <v>2500</v>
      </c>
      <c r="L113" s="65">
        <f t="shared" si="58"/>
        <v>0</v>
      </c>
      <c r="M113" s="65">
        <f t="shared" si="58"/>
        <v>89000</v>
      </c>
      <c r="N113" s="65">
        <f t="shared" si="58"/>
        <v>0</v>
      </c>
      <c r="O113" s="65">
        <f t="shared" si="58"/>
        <v>0</v>
      </c>
      <c r="P113" s="65">
        <f t="shared" si="58"/>
        <v>0</v>
      </c>
      <c r="Q113" s="65">
        <f t="shared" si="58"/>
        <v>214500</v>
      </c>
      <c r="R113" s="65">
        <f t="shared" si="58"/>
        <v>214500</v>
      </c>
    </row>
    <row r="114" spans="1:18" ht="12.75">
      <c r="A114" s="54">
        <v>32</v>
      </c>
      <c r="B114" s="55" t="s">
        <v>28</v>
      </c>
      <c r="C114" s="56">
        <f aca="true" t="shared" si="59" ref="C114:R114">C115+C119+C125+C129</f>
        <v>214500</v>
      </c>
      <c r="D114" s="56">
        <f t="shared" si="59"/>
        <v>9000</v>
      </c>
      <c r="E114" s="56">
        <f t="shared" si="59"/>
        <v>223500</v>
      </c>
      <c r="F114" s="56">
        <f t="shared" si="59"/>
        <v>35000</v>
      </c>
      <c r="G114" s="56">
        <f t="shared" si="59"/>
        <v>258500</v>
      </c>
      <c r="H114" s="56">
        <f t="shared" si="59"/>
        <v>0</v>
      </c>
      <c r="I114" s="56">
        <f t="shared" si="59"/>
        <v>15000</v>
      </c>
      <c r="J114" s="56">
        <f t="shared" si="59"/>
        <v>108000</v>
      </c>
      <c r="K114" s="56">
        <f t="shared" si="59"/>
        <v>2500</v>
      </c>
      <c r="L114" s="56">
        <f t="shared" si="59"/>
        <v>0</v>
      </c>
      <c r="M114" s="56">
        <f t="shared" si="59"/>
        <v>89000</v>
      </c>
      <c r="N114" s="56">
        <f t="shared" si="59"/>
        <v>0</v>
      </c>
      <c r="O114" s="56">
        <f t="shared" si="59"/>
        <v>0</v>
      </c>
      <c r="P114" s="56">
        <f t="shared" si="59"/>
        <v>0</v>
      </c>
      <c r="Q114" s="56">
        <f t="shared" si="59"/>
        <v>214500</v>
      </c>
      <c r="R114" s="56">
        <f t="shared" si="59"/>
        <v>214500</v>
      </c>
    </row>
    <row r="115" spans="1:18" ht="12.75">
      <c r="A115" s="57">
        <v>321</v>
      </c>
      <c r="B115" s="58" t="s">
        <v>29</v>
      </c>
      <c r="C115" s="59">
        <f>C116+C117+C118</f>
        <v>6500</v>
      </c>
      <c r="D115" s="59">
        <f aca="true" t="shared" si="60" ref="D115:P115">D116+D117+D118</f>
        <v>-10000</v>
      </c>
      <c r="E115" s="59">
        <f t="shared" si="60"/>
        <v>-3500</v>
      </c>
      <c r="F115" s="59">
        <f t="shared" si="60"/>
        <v>1500</v>
      </c>
      <c r="G115" s="59">
        <f t="shared" si="60"/>
        <v>-2000</v>
      </c>
      <c r="H115" s="59">
        <f t="shared" si="60"/>
        <v>0</v>
      </c>
      <c r="I115" s="59">
        <f t="shared" si="60"/>
        <v>500</v>
      </c>
      <c r="J115" s="59">
        <f t="shared" si="60"/>
        <v>6000</v>
      </c>
      <c r="K115" s="59">
        <f t="shared" si="60"/>
        <v>0</v>
      </c>
      <c r="L115" s="59">
        <f t="shared" si="60"/>
        <v>0</v>
      </c>
      <c r="M115" s="59">
        <f t="shared" si="60"/>
        <v>0</v>
      </c>
      <c r="N115" s="59">
        <f t="shared" si="60"/>
        <v>0</v>
      </c>
      <c r="O115" s="59">
        <f t="shared" si="60"/>
        <v>0</v>
      </c>
      <c r="P115" s="59">
        <f t="shared" si="60"/>
        <v>0</v>
      </c>
      <c r="Q115" s="59">
        <f>Q116+Q117+Q118</f>
        <v>6500</v>
      </c>
      <c r="R115" s="59">
        <f>R116+R117+R118</f>
        <v>6500</v>
      </c>
    </row>
    <row r="116" spans="1:18" ht="12.75" hidden="1">
      <c r="A116" s="60">
        <v>3211</v>
      </c>
      <c r="B116" s="61" t="s">
        <v>47</v>
      </c>
      <c r="C116" s="62">
        <f>SUM(H116:P116)</f>
        <v>5250</v>
      </c>
      <c r="D116" s="62">
        <v>-10000</v>
      </c>
      <c r="E116" s="62">
        <f>C116+D116</f>
        <v>-4750</v>
      </c>
      <c r="F116" s="62">
        <v>1750</v>
      </c>
      <c r="G116" s="62">
        <f>E116+F116</f>
        <v>-3000</v>
      </c>
      <c r="H116" s="62">
        <v>0</v>
      </c>
      <c r="I116" s="62">
        <v>250</v>
      </c>
      <c r="J116" s="62">
        <v>5000</v>
      </c>
      <c r="K116" s="62">
        <v>0</v>
      </c>
      <c r="L116" s="62">
        <v>0</v>
      </c>
      <c r="M116" s="62">
        <v>0</v>
      </c>
      <c r="N116" s="62">
        <v>0</v>
      </c>
      <c r="O116" s="62">
        <v>0</v>
      </c>
      <c r="P116" s="62">
        <v>0</v>
      </c>
      <c r="Q116" s="62">
        <f>C116*100%</f>
        <v>5250</v>
      </c>
      <c r="R116" s="62">
        <f>C116*100%</f>
        <v>5250</v>
      </c>
    </row>
    <row r="117" spans="1:18" ht="12.75" hidden="1">
      <c r="A117" s="60">
        <v>3213</v>
      </c>
      <c r="B117" s="61" t="s">
        <v>49</v>
      </c>
      <c r="C117" s="62">
        <f>SUM(H117:P117)</f>
        <v>1000</v>
      </c>
      <c r="D117" s="62"/>
      <c r="E117" s="62">
        <f>C117+D117</f>
        <v>1000</v>
      </c>
      <c r="F117" s="62">
        <v>0</v>
      </c>
      <c r="G117" s="62">
        <f>E117+F117</f>
        <v>1000</v>
      </c>
      <c r="H117" s="62">
        <v>0</v>
      </c>
      <c r="I117" s="62">
        <v>0</v>
      </c>
      <c r="J117" s="62">
        <v>1000</v>
      </c>
      <c r="K117" s="62">
        <v>0</v>
      </c>
      <c r="L117" s="62">
        <v>0</v>
      </c>
      <c r="M117" s="62">
        <v>0</v>
      </c>
      <c r="N117" s="62">
        <v>0</v>
      </c>
      <c r="O117" s="62">
        <v>0</v>
      </c>
      <c r="P117" s="62">
        <v>0</v>
      </c>
      <c r="Q117" s="62">
        <f>C117*100%</f>
        <v>1000</v>
      </c>
      <c r="R117" s="62">
        <f>C117*100%</f>
        <v>1000</v>
      </c>
    </row>
    <row r="118" spans="1:18" ht="12.75" hidden="1">
      <c r="A118" s="60">
        <v>3214</v>
      </c>
      <c r="B118" s="61" t="s">
        <v>50</v>
      </c>
      <c r="C118" s="62">
        <f>SUM(H118:P118)</f>
        <v>250</v>
      </c>
      <c r="D118" s="62"/>
      <c r="E118" s="62">
        <f>C118+D118</f>
        <v>250</v>
      </c>
      <c r="F118" s="62">
        <v>-250</v>
      </c>
      <c r="G118" s="62">
        <f>E118+F118</f>
        <v>0</v>
      </c>
      <c r="H118" s="62">
        <v>0</v>
      </c>
      <c r="I118" s="62">
        <v>250</v>
      </c>
      <c r="J118" s="62">
        <v>0</v>
      </c>
      <c r="K118" s="62">
        <v>0</v>
      </c>
      <c r="L118" s="62">
        <v>0</v>
      </c>
      <c r="M118" s="62">
        <v>0</v>
      </c>
      <c r="N118" s="62">
        <v>0</v>
      </c>
      <c r="O118" s="62">
        <v>0</v>
      </c>
      <c r="P118" s="62">
        <v>0</v>
      </c>
      <c r="Q118" s="62">
        <f>C118*100%</f>
        <v>250</v>
      </c>
      <c r="R118" s="62">
        <f>C118*100%</f>
        <v>250</v>
      </c>
    </row>
    <row r="119" spans="1:18" ht="12.75">
      <c r="A119" s="57">
        <v>322</v>
      </c>
      <c r="B119" s="58" t="s">
        <v>30</v>
      </c>
      <c r="C119" s="59">
        <f>SUM(C120:C124)</f>
        <v>27250</v>
      </c>
      <c r="D119" s="59">
        <f aca="true" t="shared" si="61" ref="D119:P119">SUM(D120:D124)</f>
        <v>5000</v>
      </c>
      <c r="E119" s="59">
        <f t="shared" si="61"/>
        <v>32250</v>
      </c>
      <c r="F119" s="59">
        <f t="shared" si="61"/>
        <v>-1500</v>
      </c>
      <c r="G119" s="59">
        <f t="shared" si="61"/>
        <v>30750</v>
      </c>
      <c r="H119" s="59">
        <f t="shared" si="61"/>
        <v>0</v>
      </c>
      <c r="I119" s="59">
        <f t="shared" si="61"/>
        <v>12250</v>
      </c>
      <c r="J119" s="59">
        <f t="shared" si="61"/>
        <v>8000</v>
      </c>
      <c r="K119" s="59">
        <f t="shared" si="61"/>
        <v>2000</v>
      </c>
      <c r="L119" s="59">
        <f t="shared" si="61"/>
        <v>0</v>
      </c>
      <c r="M119" s="59">
        <f t="shared" si="61"/>
        <v>5000</v>
      </c>
      <c r="N119" s="59">
        <f t="shared" si="61"/>
        <v>0</v>
      </c>
      <c r="O119" s="59">
        <f t="shared" si="61"/>
        <v>0</v>
      </c>
      <c r="P119" s="59">
        <f t="shared" si="61"/>
        <v>0</v>
      </c>
      <c r="Q119" s="59">
        <f>SUM(Q120:Q124)</f>
        <v>27250</v>
      </c>
      <c r="R119" s="59">
        <f>SUM(R120:R124)</f>
        <v>27250</v>
      </c>
    </row>
    <row r="120" spans="1:18" ht="12.75" hidden="1">
      <c r="A120" s="60">
        <v>3221</v>
      </c>
      <c r="B120" s="61" t="s">
        <v>51</v>
      </c>
      <c r="C120" s="62">
        <f>SUM(H120:P120)</f>
        <v>4250</v>
      </c>
      <c r="D120" s="62"/>
      <c r="E120" s="62">
        <f>C120+D120</f>
        <v>4250</v>
      </c>
      <c r="F120" s="62">
        <v>1000</v>
      </c>
      <c r="G120" s="62">
        <f>E120+F120</f>
        <v>5250</v>
      </c>
      <c r="H120" s="62">
        <v>0</v>
      </c>
      <c r="I120" s="62">
        <v>250</v>
      </c>
      <c r="J120" s="62">
        <v>2000</v>
      </c>
      <c r="K120" s="62">
        <v>2000</v>
      </c>
      <c r="L120" s="62">
        <v>0</v>
      </c>
      <c r="M120" s="62">
        <v>0</v>
      </c>
      <c r="N120" s="62">
        <v>0</v>
      </c>
      <c r="O120" s="62">
        <v>0</v>
      </c>
      <c r="P120" s="62">
        <v>0</v>
      </c>
      <c r="Q120" s="62">
        <f>C120*100%</f>
        <v>4250</v>
      </c>
      <c r="R120" s="62">
        <f>C120*100%</f>
        <v>4250</v>
      </c>
    </row>
    <row r="121" spans="1:18" ht="12.75" hidden="1">
      <c r="A121" s="60">
        <v>3223</v>
      </c>
      <c r="B121" s="61" t="s">
        <v>53</v>
      </c>
      <c r="C121" s="62">
        <f>SUM(H121:P121)</f>
        <v>10000</v>
      </c>
      <c r="D121" s="62"/>
      <c r="E121" s="62">
        <f>C121+D121</f>
        <v>10000</v>
      </c>
      <c r="F121" s="62">
        <v>-500</v>
      </c>
      <c r="G121" s="62">
        <f>E121+F121</f>
        <v>9500</v>
      </c>
      <c r="H121" s="62">
        <v>0</v>
      </c>
      <c r="I121" s="62">
        <v>10000</v>
      </c>
      <c r="J121" s="62">
        <v>0</v>
      </c>
      <c r="K121" s="62">
        <v>0</v>
      </c>
      <c r="L121" s="62">
        <v>0</v>
      </c>
      <c r="M121" s="62">
        <v>0</v>
      </c>
      <c r="N121" s="62">
        <v>0</v>
      </c>
      <c r="O121" s="62">
        <v>0</v>
      </c>
      <c r="P121" s="62">
        <v>0</v>
      </c>
      <c r="Q121" s="62">
        <f>C121*100%</f>
        <v>10000</v>
      </c>
      <c r="R121" s="62">
        <f>C121*100%</f>
        <v>10000</v>
      </c>
    </row>
    <row r="122" spans="1:18" ht="13.5" customHeight="1" hidden="1">
      <c r="A122" s="60">
        <v>3224</v>
      </c>
      <c r="B122" s="61" t="s">
        <v>54</v>
      </c>
      <c r="C122" s="62">
        <f>SUM(H122:P122)</f>
        <v>1000</v>
      </c>
      <c r="D122" s="62"/>
      <c r="E122" s="62">
        <f>C122+D122</f>
        <v>1000</v>
      </c>
      <c r="F122" s="62">
        <v>0</v>
      </c>
      <c r="G122" s="62">
        <f>E122+F122</f>
        <v>1000</v>
      </c>
      <c r="H122" s="62">
        <v>0</v>
      </c>
      <c r="I122" s="62">
        <v>0</v>
      </c>
      <c r="J122" s="62">
        <v>1000</v>
      </c>
      <c r="K122" s="62">
        <v>0</v>
      </c>
      <c r="L122" s="62">
        <v>0</v>
      </c>
      <c r="M122" s="62">
        <v>0</v>
      </c>
      <c r="N122" s="62">
        <v>0</v>
      </c>
      <c r="O122" s="62">
        <v>0</v>
      </c>
      <c r="P122" s="62">
        <v>0</v>
      </c>
      <c r="Q122" s="62">
        <f>C122*100%</f>
        <v>1000</v>
      </c>
      <c r="R122" s="62">
        <f>C122*100%</f>
        <v>1000</v>
      </c>
    </row>
    <row r="123" spans="1:18" ht="12.75" hidden="1">
      <c r="A123" s="60">
        <v>3225</v>
      </c>
      <c r="B123" s="61" t="s">
        <v>55</v>
      </c>
      <c r="C123" s="62">
        <f>SUM(H123:P123)</f>
        <v>12000</v>
      </c>
      <c r="D123" s="62">
        <v>5000</v>
      </c>
      <c r="E123" s="62">
        <f>C123+D123</f>
        <v>17000</v>
      </c>
      <c r="F123" s="62">
        <v>-2000</v>
      </c>
      <c r="G123" s="62">
        <f>E123+F123</f>
        <v>15000</v>
      </c>
      <c r="H123" s="62">
        <v>0</v>
      </c>
      <c r="I123" s="62">
        <v>2000</v>
      </c>
      <c r="J123" s="62">
        <v>5000</v>
      </c>
      <c r="K123" s="62">
        <v>0</v>
      </c>
      <c r="L123" s="62">
        <v>0</v>
      </c>
      <c r="M123" s="62">
        <v>5000</v>
      </c>
      <c r="N123" s="62">
        <v>0</v>
      </c>
      <c r="O123" s="62">
        <v>0</v>
      </c>
      <c r="P123" s="62">
        <v>0</v>
      </c>
      <c r="Q123" s="62">
        <f>C123*100%</f>
        <v>12000</v>
      </c>
      <c r="R123" s="62">
        <f>C123*100%</f>
        <v>12000</v>
      </c>
    </row>
    <row r="124" spans="1:18" ht="12.75" hidden="1">
      <c r="A124" s="60">
        <v>3227</v>
      </c>
      <c r="B124" s="61" t="s">
        <v>56</v>
      </c>
      <c r="C124" s="62">
        <f>SUM(H124:P124)</f>
        <v>0</v>
      </c>
      <c r="D124" s="62"/>
      <c r="E124" s="62">
        <f>C124+D124</f>
        <v>0</v>
      </c>
      <c r="F124" s="62">
        <v>0</v>
      </c>
      <c r="G124" s="62">
        <f>E124+F124</f>
        <v>0</v>
      </c>
      <c r="H124" s="62">
        <v>0</v>
      </c>
      <c r="I124" s="62">
        <v>0</v>
      </c>
      <c r="J124" s="62">
        <v>0</v>
      </c>
      <c r="K124" s="62">
        <v>0</v>
      </c>
      <c r="L124" s="62">
        <v>0</v>
      </c>
      <c r="M124" s="62">
        <v>0</v>
      </c>
      <c r="N124" s="62">
        <v>0</v>
      </c>
      <c r="O124" s="62">
        <v>0</v>
      </c>
      <c r="P124" s="62">
        <v>0</v>
      </c>
      <c r="Q124" s="62">
        <f>C124*100%</f>
        <v>0</v>
      </c>
      <c r="R124" s="62">
        <f>C124*100%</f>
        <v>0</v>
      </c>
    </row>
    <row r="125" spans="1:18" ht="12.75">
      <c r="A125" s="57">
        <v>323</v>
      </c>
      <c r="B125" s="58" t="s">
        <v>31</v>
      </c>
      <c r="C125" s="59">
        <f aca="true" t="shared" si="62" ref="C125:R125">SUM(C126:C128)</f>
        <v>37250</v>
      </c>
      <c r="D125" s="59">
        <f t="shared" si="62"/>
        <v>14000</v>
      </c>
      <c r="E125" s="59">
        <f t="shared" si="62"/>
        <v>51250</v>
      </c>
      <c r="F125" s="59">
        <f t="shared" si="62"/>
        <v>-1000</v>
      </c>
      <c r="G125" s="59">
        <f t="shared" si="62"/>
        <v>50250</v>
      </c>
      <c r="H125" s="59">
        <f t="shared" si="62"/>
        <v>0</v>
      </c>
      <c r="I125" s="59">
        <f t="shared" si="62"/>
        <v>750</v>
      </c>
      <c r="J125" s="59">
        <f t="shared" si="62"/>
        <v>22000</v>
      </c>
      <c r="K125" s="59">
        <f t="shared" si="62"/>
        <v>500</v>
      </c>
      <c r="L125" s="59">
        <f t="shared" si="62"/>
        <v>0</v>
      </c>
      <c r="M125" s="59">
        <f t="shared" si="62"/>
        <v>14000</v>
      </c>
      <c r="N125" s="59">
        <f t="shared" si="62"/>
        <v>0</v>
      </c>
      <c r="O125" s="59">
        <f t="shared" si="62"/>
        <v>0</v>
      </c>
      <c r="P125" s="59">
        <f t="shared" si="62"/>
        <v>0</v>
      </c>
      <c r="Q125" s="59">
        <f t="shared" si="62"/>
        <v>37250</v>
      </c>
      <c r="R125" s="59">
        <f t="shared" si="62"/>
        <v>37250</v>
      </c>
    </row>
    <row r="126" spans="1:18" ht="12.75" hidden="1">
      <c r="A126" s="60">
        <v>3231</v>
      </c>
      <c r="B126" s="61" t="s">
        <v>57</v>
      </c>
      <c r="C126" s="62">
        <f>SUM(H126:P126)</f>
        <v>9000</v>
      </c>
      <c r="D126" s="62"/>
      <c r="E126" s="62">
        <f>C126+D126</f>
        <v>9000</v>
      </c>
      <c r="F126" s="62">
        <v>-500</v>
      </c>
      <c r="G126" s="62">
        <f>E126+F126</f>
        <v>8500</v>
      </c>
      <c r="H126" s="62">
        <v>0</v>
      </c>
      <c r="I126" s="62">
        <v>500</v>
      </c>
      <c r="J126" s="62">
        <v>8000</v>
      </c>
      <c r="K126" s="62">
        <v>500</v>
      </c>
      <c r="L126" s="62">
        <v>0</v>
      </c>
      <c r="M126" s="62">
        <v>0</v>
      </c>
      <c r="N126" s="62">
        <v>0</v>
      </c>
      <c r="O126" s="62">
        <v>0</v>
      </c>
      <c r="P126" s="62">
        <v>0</v>
      </c>
      <c r="Q126" s="62">
        <f>C126*100%</f>
        <v>9000</v>
      </c>
      <c r="R126" s="62">
        <f>C126*100%</f>
        <v>9000</v>
      </c>
    </row>
    <row r="127" spans="1:18" ht="12.75" hidden="1">
      <c r="A127" s="60">
        <v>3232</v>
      </c>
      <c r="B127" s="61" t="s">
        <v>58</v>
      </c>
      <c r="C127" s="62">
        <f>SUM(H127:P127)</f>
        <v>10000</v>
      </c>
      <c r="D127" s="62">
        <v>5000</v>
      </c>
      <c r="E127" s="62">
        <f>C127+D127</f>
        <v>15000</v>
      </c>
      <c r="F127" s="62">
        <v>0</v>
      </c>
      <c r="G127" s="62">
        <f>E127+F127</f>
        <v>15000</v>
      </c>
      <c r="H127" s="62">
        <v>0</v>
      </c>
      <c r="I127" s="62">
        <v>0</v>
      </c>
      <c r="J127" s="62">
        <v>5000</v>
      </c>
      <c r="K127" s="62">
        <v>0</v>
      </c>
      <c r="L127" s="62">
        <v>0</v>
      </c>
      <c r="M127" s="62">
        <v>5000</v>
      </c>
      <c r="N127" s="62">
        <v>0</v>
      </c>
      <c r="O127" s="62">
        <v>0</v>
      </c>
      <c r="P127" s="62">
        <v>0</v>
      </c>
      <c r="Q127" s="62">
        <f>C127*100%</f>
        <v>10000</v>
      </c>
      <c r="R127" s="62">
        <f>C127*100%</f>
        <v>10000</v>
      </c>
    </row>
    <row r="128" spans="1:18" ht="12.75" hidden="1">
      <c r="A128" s="60">
        <v>3239</v>
      </c>
      <c r="B128" s="61" t="s">
        <v>63</v>
      </c>
      <c r="C128" s="62">
        <f>SUM(H128:P128)</f>
        <v>18250</v>
      </c>
      <c r="D128" s="62">
        <v>9000</v>
      </c>
      <c r="E128" s="62">
        <f>C128+D128</f>
        <v>27250</v>
      </c>
      <c r="F128" s="62">
        <v>-500</v>
      </c>
      <c r="G128" s="62">
        <f>E128+F128</f>
        <v>26750</v>
      </c>
      <c r="H128" s="62">
        <v>0</v>
      </c>
      <c r="I128" s="62">
        <v>250</v>
      </c>
      <c r="J128" s="62">
        <v>9000</v>
      </c>
      <c r="K128" s="62">
        <v>0</v>
      </c>
      <c r="L128" s="62">
        <v>0</v>
      </c>
      <c r="M128" s="62">
        <v>9000</v>
      </c>
      <c r="N128" s="62">
        <v>0</v>
      </c>
      <c r="O128" s="62">
        <v>0</v>
      </c>
      <c r="P128" s="62">
        <v>0</v>
      </c>
      <c r="Q128" s="62">
        <f>C128*100%</f>
        <v>18250</v>
      </c>
      <c r="R128" s="62">
        <f>C128*100%</f>
        <v>18250</v>
      </c>
    </row>
    <row r="129" spans="1:18" ht="22.5">
      <c r="A129" s="57">
        <v>329</v>
      </c>
      <c r="B129" s="58" t="s">
        <v>32</v>
      </c>
      <c r="C129" s="59">
        <f aca="true" t="shared" si="63" ref="C129:R129">SUM(C130:C132)</f>
        <v>143500</v>
      </c>
      <c r="D129" s="59">
        <f t="shared" si="63"/>
        <v>0</v>
      </c>
      <c r="E129" s="59">
        <f t="shared" si="63"/>
        <v>143500</v>
      </c>
      <c r="F129" s="59">
        <f t="shared" si="63"/>
        <v>36000</v>
      </c>
      <c r="G129" s="59">
        <f t="shared" si="63"/>
        <v>179500</v>
      </c>
      <c r="H129" s="59">
        <f t="shared" si="63"/>
        <v>0</v>
      </c>
      <c r="I129" s="59">
        <f t="shared" si="63"/>
        <v>1500</v>
      </c>
      <c r="J129" s="59">
        <f t="shared" si="63"/>
        <v>72000</v>
      </c>
      <c r="K129" s="59">
        <f t="shared" si="63"/>
        <v>0</v>
      </c>
      <c r="L129" s="59">
        <f t="shared" si="63"/>
        <v>0</v>
      </c>
      <c r="M129" s="59">
        <f t="shared" si="63"/>
        <v>70000</v>
      </c>
      <c r="N129" s="59">
        <f t="shared" si="63"/>
        <v>0</v>
      </c>
      <c r="O129" s="59">
        <f t="shared" si="63"/>
        <v>0</v>
      </c>
      <c r="P129" s="59">
        <f t="shared" si="63"/>
        <v>0</v>
      </c>
      <c r="Q129" s="59">
        <f t="shared" si="63"/>
        <v>143500</v>
      </c>
      <c r="R129" s="59">
        <f t="shared" si="63"/>
        <v>143500</v>
      </c>
    </row>
    <row r="130" spans="1:18" ht="12.75" hidden="1">
      <c r="A130" s="60">
        <v>3292</v>
      </c>
      <c r="B130" s="61" t="s">
        <v>64</v>
      </c>
      <c r="C130" s="62">
        <f>SUM(H130:P130)</f>
        <v>12000</v>
      </c>
      <c r="D130" s="62"/>
      <c r="E130" s="62">
        <f>C130+D130</f>
        <v>12000</v>
      </c>
      <c r="F130" s="62">
        <v>0</v>
      </c>
      <c r="G130" s="62">
        <f>E130+F130</f>
        <v>12000</v>
      </c>
      <c r="H130" s="62">
        <v>0</v>
      </c>
      <c r="I130" s="62">
        <v>0</v>
      </c>
      <c r="J130" s="62">
        <v>12000</v>
      </c>
      <c r="K130" s="62">
        <v>0</v>
      </c>
      <c r="L130" s="62">
        <v>0</v>
      </c>
      <c r="M130" s="62">
        <v>0</v>
      </c>
      <c r="N130" s="62">
        <v>0</v>
      </c>
      <c r="O130" s="62">
        <v>0</v>
      </c>
      <c r="P130" s="62">
        <v>0</v>
      </c>
      <c r="Q130" s="62">
        <f>C130*100%</f>
        <v>12000</v>
      </c>
      <c r="R130" s="62">
        <f>C130*100%</f>
        <v>12000</v>
      </c>
    </row>
    <row r="131" spans="1:18" ht="12.75" hidden="1">
      <c r="A131" s="60">
        <v>3293</v>
      </c>
      <c r="B131" s="61" t="s">
        <v>65</v>
      </c>
      <c r="C131" s="62">
        <f>SUM(H131:P131)</f>
        <v>500</v>
      </c>
      <c r="D131" s="62"/>
      <c r="E131" s="62">
        <f>C131+D131</f>
        <v>500</v>
      </c>
      <c r="F131" s="62">
        <v>0</v>
      </c>
      <c r="G131" s="62">
        <f>E131+F131</f>
        <v>500</v>
      </c>
      <c r="H131" s="62">
        <v>0</v>
      </c>
      <c r="I131" s="62">
        <v>500</v>
      </c>
      <c r="J131" s="62">
        <v>0</v>
      </c>
      <c r="K131" s="62">
        <v>0</v>
      </c>
      <c r="L131" s="62">
        <v>0</v>
      </c>
      <c r="M131" s="62">
        <v>0</v>
      </c>
      <c r="N131" s="62">
        <v>0</v>
      </c>
      <c r="O131" s="62">
        <v>0</v>
      </c>
      <c r="P131" s="62">
        <v>0</v>
      </c>
      <c r="Q131" s="62">
        <f>C131*100%</f>
        <v>500</v>
      </c>
      <c r="R131" s="62">
        <f>C131*100%</f>
        <v>500</v>
      </c>
    </row>
    <row r="132" spans="1:18" ht="14.25" customHeight="1" hidden="1">
      <c r="A132" s="60">
        <v>3299</v>
      </c>
      <c r="B132" s="61" t="s">
        <v>32</v>
      </c>
      <c r="C132" s="62">
        <f>SUM(H132:P132)</f>
        <v>131000</v>
      </c>
      <c r="D132" s="62"/>
      <c r="E132" s="62">
        <f>C132+D132</f>
        <v>131000</v>
      </c>
      <c r="F132" s="62">
        <v>36000</v>
      </c>
      <c r="G132" s="62">
        <f>E132+F132</f>
        <v>167000</v>
      </c>
      <c r="H132" s="62">
        <v>0</v>
      </c>
      <c r="I132" s="62">
        <v>1000</v>
      </c>
      <c r="J132" s="62">
        <v>60000</v>
      </c>
      <c r="K132" s="62">
        <v>0</v>
      </c>
      <c r="L132" s="62">
        <v>0</v>
      </c>
      <c r="M132" s="62">
        <v>70000</v>
      </c>
      <c r="N132" s="62">
        <v>0</v>
      </c>
      <c r="O132" s="62">
        <v>0</v>
      </c>
      <c r="P132" s="62">
        <v>0</v>
      </c>
      <c r="Q132" s="62">
        <f>C132*100%</f>
        <v>131000</v>
      </c>
      <c r="R132" s="62">
        <f>C132*100%</f>
        <v>131000</v>
      </c>
    </row>
    <row r="133" spans="1:18" ht="25.5" customHeight="1">
      <c r="A133" s="75" t="s">
        <v>125</v>
      </c>
      <c r="B133" s="76" t="s">
        <v>126</v>
      </c>
      <c r="C133" s="67">
        <f aca="true" t="shared" si="64" ref="C133:R133">C134</f>
        <v>14579500</v>
      </c>
      <c r="D133" s="67">
        <f t="shared" si="64"/>
        <v>1911000</v>
      </c>
      <c r="E133" s="67">
        <f t="shared" si="64"/>
        <v>16490500</v>
      </c>
      <c r="F133" s="67">
        <f t="shared" si="64"/>
        <v>175000</v>
      </c>
      <c r="G133" s="67">
        <f t="shared" si="64"/>
        <v>16665500</v>
      </c>
      <c r="H133" s="67">
        <f t="shared" si="64"/>
        <v>0</v>
      </c>
      <c r="I133" s="67">
        <f t="shared" si="64"/>
        <v>0</v>
      </c>
      <c r="J133" s="67">
        <f t="shared" si="64"/>
        <v>0</v>
      </c>
      <c r="K133" s="67">
        <f t="shared" si="64"/>
        <v>14579500</v>
      </c>
      <c r="L133" s="67">
        <f t="shared" si="64"/>
        <v>0</v>
      </c>
      <c r="M133" s="67">
        <f t="shared" si="64"/>
        <v>0</v>
      </c>
      <c r="N133" s="67">
        <f t="shared" si="64"/>
        <v>0</v>
      </c>
      <c r="O133" s="67">
        <f t="shared" si="64"/>
        <v>0</v>
      </c>
      <c r="P133" s="67">
        <f t="shared" si="64"/>
        <v>0</v>
      </c>
      <c r="Q133" s="67">
        <f t="shared" si="64"/>
        <v>14579500</v>
      </c>
      <c r="R133" s="67">
        <f t="shared" si="64"/>
        <v>14579500</v>
      </c>
    </row>
    <row r="134" spans="1:18" ht="14.25" customHeight="1">
      <c r="A134" s="51">
        <v>3</v>
      </c>
      <c r="B134" s="52" t="s">
        <v>23</v>
      </c>
      <c r="C134" s="53">
        <f aca="true" t="shared" si="65" ref="C134:R134">C135+C144</f>
        <v>14579500</v>
      </c>
      <c r="D134" s="53">
        <f t="shared" si="65"/>
        <v>1911000</v>
      </c>
      <c r="E134" s="53">
        <f t="shared" si="65"/>
        <v>16490500</v>
      </c>
      <c r="F134" s="53">
        <f t="shared" si="65"/>
        <v>175000</v>
      </c>
      <c r="G134" s="53">
        <f t="shared" si="65"/>
        <v>16665500</v>
      </c>
      <c r="H134" s="53">
        <f t="shared" si="65"/>
        <v>0</v>
      </c>
      <c r="I134" s="53">
        <f t="shared" si="65"/>
        <v>0</v>
      </c>
      <c r="J134" s="53">
        <f t="shared" si="65"/>
        <v>0</v>
      </c>
      <c r="K134" s="53">
        <f t="shared" si="65"/>
        <v>14579500</v>
      </c>
      <c r="L134" s="53">
        <f t="shared" si="65"/>
        <v>0</v>
      </c>
      <c r="M134" s="53">
        <f t="shared" si="65"/>
        <v>0</v>
      </c>
      <c r="N134" s="53">
        <f t="shared" si="65"/>
        <v>0</v>
      </c>
      <c r="O134" s="53">
        <f t="shared" si="65"/>
        <v>0</v>
      </c>
      <c r="P134" s="53">
        <f t="shared" si="65"/>
        <v>0</v>
      </c>
      <c r="Q134" s="53">
        <f t="shared" si="65"/>
        <v>14579500</v>
      </c>
      <c r="R134" s="53">
        <f t="shared" si="65"/>
        <v>14579500</v>
      </c>
    </row>
    <row r="135" spans="1:18" ht="14.25" customHeight="1">
      <c r="A135" s="54">
        <v>31</v>
      </c>
      <c r="B135" s="55" t="s">
        <v>24</v>
      </c>
      <c r="C135" s="56">
        <f aca="true" t="shared" si="66" ref="C135:R135">C136+C140+C142</f>
        <v>14145000</v>
      </c>
      <c r="D135" s="56">
        <f t="shared" si="66"/>
        <v>1845000</v>
      </c>
      <c r="E135" s="56">
        <f t="shared" si="66"/>
        <v>15990000</v>
      </c>
      <c r="F135" s="56">
        <f t="shared" si="66"/>
        <v>175000</v>
      </c>
      <c r="G135" s="56">
        <f t="shared" si="66"/>
        <v>16165000</v>
      </c>
      <c r="H135" s="56">
        <f t="shared" si="66"/>
        <v>0</v>
      </c>
      <c r="I135" s="56">
        <f t="shared" si="66"/>
        <v>0</v>
      </c>
      <c r="J135" s="56">
        <f t="shared" si="66"/>
        <v>0</v>
      </c>
      <c r="K135" s="56">
        <f t="shared" si="66"/>
        <v>14145000</v>
      </c>
      <c r="L135" s="56">
        <f t="shared" si="66"/>
        <v>0</v>
      </c>
      <c r="M135" s="56">
        <f t="shared" si="66"/>
        <v>0</v>
      </c>
      <c r="N135" s="56">
        <f t="shared" si="66"/>
        <v>0</v>
      </c>
      <c r="O135" s="56">
        <f t="shared" si="66"/>
        <v>0</v>
      </c>
      <c r="P135" s="56">
        <f t="shared" si="66"/>
        <v>0</v>
      </c>
      <c r="Q135" s="56">
        <f t="shared" si="66"/>
        <v>14145000</v>
      </c>
      <c r="R135" s="56">
        <f t="shared" si="66"/>
        <v>14145000</v>
      </c>
    </row>
    <row r="136" spans="1:18" ht="14.25" customHeight="1">
      <c r="A136" s="57">
        <v>311</v>
      </c>
      <c r="B136" s="58" t="s">
        <v>25</v>
      </c>
      <c r="C136" s="59">
        <f aca="true" t="shared" si="67" ref="C136:R136">C137+C138+C139</f>
        <v>11795000</v>
      </c>
      <c r="D136" s="59">
        <f t="shared" si="67"/>
        <v>1405000</v>
      </c>
      <c r="E136" s="59">
        <f t="shared" si="67"/>
        <v>13200000</v>
      </c>
      <c r="F136" s="59">
        <f t="shared" si="67"/>
        <v>140000</v>
      </c>
      <c r="G136" s="59">
        <f t="shared" si="67"/>
        <v>13340000</v>
      </c>
      <c r="H136" s="59">
        <f t="shared" si="67"/>
        <v>0</v>
      </c>
      <c r="I136" s="59">
        <f t="shared" si="67"/>
        <v>0</v>
      </c>
      <c r="J136" s="59">
        <f t="shared" si="67"/>
        <v>0</v>
      </c>
      <c r="K136" s="59">
        <f t="shared" si="67"/>
        <v>11795000</v>
      </c>
      <c r="L136" s="59">
        <f t="shared" si="67"/>
        <v>0</v>
      </c>
      <c r="M136" s="59">
        <f t="shared" si="67"/>
        <v>0</v>
      </c>
      <c r="N136" s="59">
        <f t="shared" si="67"/>
        <v>0</v>
      </c>
      <c r="O136" s="59">
        <f t="shared" si="67"/>
        <v>0</v>
      </c>
      <c r="P136" s="59">
        <f t="shared" si="67"/>
        <v>0</v>
      </c>
      <c r="Q136" s="59">
        <f t="shared" si="67"/>
        <v>11795000</v>
      </c>
      <c r="R136" s="59">
        <f t="shared" si="67"/>
        <v>11795000</v>
      </c>
    </row>
    <row r="137" spans="1:18" ht="14.25" customHeight="1" hidden="1">
      <c r="A137" s="60">
        <v>3111</v>
      </c>
      <c r="B137" s="61" t="s">
        <v>43</v>
      </c>
      <c r="C137" s="62">
        <f>SUM(H137:P137)</f>
        <v>11185000</v>
      </c>
      <c r="D137" s="62">
        <v>1200000</v>
      </c>
      <c r="E137" s="62">
        <f>C137+D137</f>
        <v>12385000</v>
      </c>
      <c r="F137" s="62">
        <v>140000</v>
      </c>
      <c r="G137" s="62">
        <f>E137+F137</f>
        <v>12525000</v>
      </c>
      <c r="H137" s="62">
        <v>0</v>
      </c>
      <c r="I137" s="62">
        <v>0</v>
      </c>
      <c r="J137" s="62">
        <v>0</v>
      </c>
      <c r="K137" s="62">
        <v>11185000</v>
      </c>
      <c r="L137" s="62">
        <v>0</v>
      </c>
      <c r="M137" s="62">
        <v>0</v>
      </c>
      <c r="N137" s="62">
        <v>0</v>
      </c>
      <c r="O137" s="62">
        <v>0</v>
      </c>
      <c r="P137" s="62">
        <v>0</v>
      </c>
      <c r="Q137" s="62">
        <f>C137*100%</f>
        <v>11185000</v>
      </c>
      <c r="R137" s="62">
        <f>C137*100%</f>
        <v>11185000</v>
      </c>
    </row>
    <row r="138" spans="1:18" ht="14.25" customHeight="1" hidden="1">
      <c r="A138" s="60">
        <v>3113</v>
      </c>
      <c r="B138" s="61" t="s">
        <v>44</v>
      </c>
      <c r="C138" s="62">
        <f>SUM(H138:P138)</f>
        <v>200000</v>
      </c>
      <c r="D138" s="62">
        <v>45000</v>
      </c>
      <c r="E138" s="62">
        <f>C138+D138</f>
        <v>245000</v>
      </c>
      <c r="F138" s="62">
        <v>0</v>
      </c>
      <c r="G138" s="62">
        <f>E138+F138</f>
        <v>245000</v>
      </c>
      <c r="H138" s="62">
        <v>0</v>
      </c>
      <c r="I138" s="62">
        <v>0</v>
      </c>
      <c r="J138" s="62">
        <v>0</v>
      </c>
      <c r="K138" s="62">
        <v>200000</v>
      </c>
      <c r="L138" s="62">
        <v>0</v>
      </c>
      <c r="M138" s="62">
        <v>0</v>
      </c>
      <c r="N138" s="62">
        <v>0</v>
      </c>
      <c r="O138" s="62">
        <v>0</v>
      </c>
      <c r="P138" s="62">
        <v>0</v>
      </c>
      <c r="Q138" s="62">
        <f>C138*100%</f>
        <v>200000</v>
      </c>
      <c r="R138" s="62">
        <f>C138*100%</f>
        <v>200000</v>
      </c>
    </row>
    <row r="139" spans="1:18" ht="14.25" customHeight="1" hidden="1">
      <c r="A139" s="60">
        <v>3114</v>
      </c>
      <c r="B139" s="61" t="s">
        <v>45</v>
      </c>
      <c r="C139" s="62">
        <f>SUM(H139:P139)</f>
        <v>410000</v>
      </c>
      <c r="D139" s="62">
        <v>160000</v>
      </c>
      <c r="E139" s="62">
        <f>C139+D139</f>
        <v>570000</v>
      </c>
      <c r="F139" s="62">
        <v>0</v>
      </c>
      <c r="G139" s="62">
        <f>E139+F139</f>
        <v>570000</v>
      </c>
      <c r="H139" s="62">
        <v>0</v>
      </c>
      <c r="I139" s="62">
        <v>0</v>
      </c>
      <c r="J139" s="62">
        <v>0</v>
      </c>
      <c r="K139" s="62">
        <v>410000</v>
      </c>
      <c r="L139" s="62">
        <v>0</v>
      </c>
      <c r="M139" s="62">
        <v>0</v>
      </c>
      <c r="N139" s="62">
        <v>0</v>
      </c>
      <c r="O139" s="62">
        <v>0</v>
      </c>
      <c r="P139" s="62">
        <v>0</v>
      </c>
      <c r="Q139" s="62">
        <f>C139*100%</f>
        <v>410000</v>
      </c>
      <c r="R139" s="62">
        <f>C139*100%</f>
        <v>410000</v>
      </c>
    </row>
    <row r="140" spans="1:18" ht="14.25" customHeight="1">
      <c r="A140" s="57">
        <v>312</v>
      </c>
      <c r="B140" s="58" t="s">
        <v>26</v>
      </c>
      <c r="C140" s="59">
        <f>C141</f>
        <v>450000</v>
      </c>
      <c r="D140" s="59">
        <f>D141</f>
        <v>175000</v>
      </c>
      <c r="E140" s="59">
        <f>E141</f>
        <v>625000</v>
      </c>
      <c r="F140" s="59">
        <f>F141</f>
        <v>0</v>
      </c>
      <c r="G140" s="59">
        <f>G141</f>
        <v>625000</v>
      </c>
      <c r="H140" s="59">
        <v>0</v>
      </c>
      <c r="I140" s="59">
        <f aca="true" t="shared" si="68" ref="I140:R140">I141</f>
        <v>0</v>
      </c>
      <c r="J140" s="59">
        <f t="shared" si="68"/>
        <v>0</v>
      </c>
      <c r="K140" s="59">
        <f t="shared" si="68"/>
        <v>450000</v>
      </c>
      <c r="L140" s="59">
        <f t="shared" si="68"/>
        <v>0</v>
      </c>
      <c r="M140" s="59">
        <f t="shared" si="68"/>
        <v>0</v>
      </c>
      <c r="N140" s="59">
        <f t="shared" si="68"/>
        <v>0</v>
      </c>
      <c r="O140" s="59">
        <f t="shared" si="68"/>
        <v>0</v>
      </c>
      <c r="P140" s="59">
        <f t="shared" si="68"/>
        <v>0</v>
      </c>
      <c r="Q140" s="59">
        <f t="shared" si="68"/>
        <v>450000</v>
      </c>
      <c r="R140" s="59">
        <f t="shared" si="68"/>
        <v>450000</v>
      </c>
    </row>
    <row r="141" spans="1:18" ht="14.25" customHeight="1" hidden="1">
      <c r="A141" s="60">
        <v>3121</v>
      </c>
      <c r="B141" s="61" t="s">
        <v>26</v>
      </c>
      <c r="C141" s="62">
        <f>SUM(H141:P141)</f>
        <v>450000</v>
      </c>
      <c r="D141" s="62">
        <v>175000</v>
      </c>
      <c r="E141" s="62">
        <f>C141+D141</f>
        <v>625000</v>
      </c>
      <c r="F141" s="62">
        <v>0</v>
      </c>
      <c r="G141" s="62">
        <f>E141+F141</f>
        <v>625000</v>
      </c>
      <c r="H141" s="62">
        <v>0</v>
      </c>
      <c r="I141" s="62">
        <v>0</v>
      </c>
      <c r="J141" s="62">
        <v>0</v>
      </c>
      <c r="K141" s="62">
        <v>450000</v>
      </c>
      <c r="L141" s="62">
        <v>0</v>
      </c>
      <c r="M141" s="62">
        <v>0</v>
      </c>
      <c r="N141" s="62">
        <v>0</v>
      </c>
      <c r="O141" s="62">
        <v>0</v>
      </c>
      <c r="P141" s="62">
        <v>0</v>
      </c>
      <c r="Q141" s="62">
        <f>C141*100%</f>
        <v>450000</v>
      </c>
      <c r="R141" s="62">
        <f>C141*100%</f>
        <v>450000</v>
      </c>
    </row>
    <row r="142" spans="1:18" ht="14.25" customHeight="1">
      <c r="A142" s="57">
        <v>313</v>
      </c>
      <c r="B142" s="58" t="s">
        <v>27</v>
      </c>
      <c r="C142" s="59">
        <f>C143</f>
        <v>1900000</v>
      </c>
      <c r="D142" s="59">
        <f aca="true" t="shared" si="69" ref="D142:R142">D143</f>
        <v>265000</v>
      </c>
      <c r="E142" s="59">
        <f t="shared" si="69"/>
        <v>2165000</v>
      </c>
      <c r="F142" s="59">
        <f t="shared" si="69"/>
        <v>35000</v>
      </c>
      <c r="G142" s="59">
        <f t="shared" si="69"/>
        <v>2200000</v>
      </c>
      <c r="H142" s="59">
        <f t="shared" si="69"/>
        <v>0</v>
      </c>
      <c r="I142" s="59">
        <f t="shared" si="69"/>
        <v>0</v>
      </c>
      <c r="J142" s="59">
        <f t="shared" si="69"/>
        <v>0</v>
      </c>
      <c r="K142" s="59">
        <f t="shared" si="69"/>
        <v>1900000</v>
      </c>
      <c r="L142" s="59">
        <f t="shared" si="69"/>
        <v>0</v>
      </c>
      <c r="M142" s="59">
        <f t="shared" si="69"/>
        <v>0</v>
      </c>
      <c r="N142" s="59">
        <f t="shared" si="69"/>
        <v>0</v>
      </c>
      <c r="O142" s="59">
        <f t="shared" si="69"/>
        <v>0</v>
      </c>
      <c r="P142" s="59">
        <f t="shared" si="69"/>
        <v>0</v>
      </c>
      <c r="Q142" s="59">
        <f t="shared" si="69"/>
        <v>1900000</v>
      </c>
      <c r="R142" s="59">
        <f t="shared" si="69"/>
        <v>1900000</v>
      </c>
    </row>
    <row r="143" spans="1:18" ht="14.25" customHeight="1" hidden="1">
      <c r="A143" s="60">
        <v>3132</v>
      </c>
      <c r="B143" s="61" t="s">
        <v>46</v>
      </c>
      <c r="C143" s="62">
        <f>SUM(H143:P143)</f>
        <v>1900000</v>
      </c>
      <c r="D143" s="62">
        <v>265000</v>
      </c>
      <c r="E143" s="62">
        <f>C143+D143</f>
        <v>2165000</v>
      </c>
      <c r="F143" s="62">
        <v>35000</v>
      </c>
      <c r="G143" s="62">
        <f>E143+F143</f>
        <v>2200000</v>
      </c>
      <c r="H143" s="62">
        <v>0</v>
      </c>
      <c r="I143" s="62">
        <v>0</v>
      </c>
      <c r="J143" s="62">
        <v>0</v>
      </c>
      <c r="K143" s="62">
        <v>1900000</v>
      </c>
      <c r="L143" s="62">
        <v>0</v>
      </c>
      <c r="M143" s="62">
        <v>0</v>
      </c>
      <c r="N143" s="62">
        <v>0</v>
      </c>
      <c r="O143" s="62">
        <v>0</v>
      </c>
      <c r="P143" s="62">
        <v>0</v>
      </c>
      <c r="Q143" s="62">
        <f>C143*100%</f>
        <v>1900000</v>
      </c>
      <c r="R143" s="62">
        <f>C143*100%</f>
        <v>1900000</v>
      </c>
    </row>
    <row r="144" spans="1:18" ht="14.25" customHeight="1">
      <c r="A144" s="54">
        <v>32</v>
      </c>
      <c r="B144" s="55" t="s">
        <v>28</v>
      </c>
      <c r="C144" s="56">
        <f aca="true" t="shared" si="70" ref="C144:R144">C145+C147</f>
        <v>434500</v>
      </c>
      <c r="D144" s="56">
        <f t="shared" si="70"/>
        <v>66000</v>
      </c>
      <c r="E144" s="56">
        <f t="shared" si="70"/>
        <v>500500</v>
      </c>
      <c r="F144" s="56">
        <f t="shared" si="70"/>
        <v>0</v>
      </c>
      <c r="G144" s="56">
        <f t="shared" si="70"/>
        <v>500500</v>
      </c>
      <c r="H144" s="56">
        <f t="shared" si="70"/>
        <v>0</v>
      </c>
      <c r="I144" s="56">
        <f t="shared" si="70"/>
        <v>0</v>
      </c>
      <c r="J144" s="56">
        <f t="shared" si="70"/>
        <v>0</v>
      </c>
      <c r="K144" s="56">
        <f t="shared" si="70"/>
        <v>434500</v>
      </c>
      <c r="L144" s="56">
        <f t="shared" si="70"/>
        <v>0</v>
      </c>
      <c r="M144" s="56">
        <f t="shared" si="70"/>
        <v>0</v>
      </c>
      <c r="N144" s="56">
        <f t="shared" si="70"/>
        <v>0</v>
      </c>
      <c r="O144" s="56">
        <f t="shared" si="70"/>
        <v>0</v>
      </c>
      <c r="P144" s="56">
        <f t="shared" si="70"/>
        <v>0</v>
      </c>
      <c r="Q144" s="56">
        <f t="shared" si="70"/>
        <v>434500</v>
      </c>
      <c r="R144" s="56">
        <f t="shared" si="70"/>
        <v>434500</v>
      </c>
    </row>
    <row r="145" spans="1:18" ht="14.25" customHeight="1">
      <c r="A145" s="57">
        <v>321</v>
      </c>
      <c r="B145" s="58" t="s">
        <v>29</v>
      </c>
      <c r="C145" s="59">
        <f aca="true" t="shared" si="71" ref="C145:R145">SUM(C146:C146)</f>
        <v>413500</v>
      </c>
      <c r="D145" s="59">
        <f t="shared" si="71"/>
        <v>65000</v>
      </c>
      <c r="E145" s="59">
        <f t="shared" si="71"/>
        <v>478500</v>
      </c>
      <c r="F145" s="59">
        <f t="shared" si="71"/>
        <v>10000</v>
      </c>
      <c r="G145" s="59">
        <f t="shared" si="71"/>
        <v>488500</v>
      </c>
      <c r="H145" s="59">
        <f t="shared" si="71"/>
        <v>0</v>
      </c>
      <c r="I145" s="59">
        <f t="shared" si="71"/>
        <v>0</v>
      </c>
      <c r="J145" s="59">
        <f t="shared" si="71"/>
        <v>0</v>
      </c>
      <c r="K145" s="59">
        <f t="shared" si="71"/>
        <v>413500</v>
      </c>
      <c r="L145" s="59">
        <f t="shared" si="71"/>
        <v>0</v>
      </c>
      <c r="M145" s="59">
        <f t="shared" si="71"/>
        <v>0</v>
      </c>
      <c r="N145" s="59">
        <f t="shared" si="71"/>
        <v>0</v>
      </c>
      <c r="O145" s="59">
        <f t="shared" si="71"/>
        <v>0</v>
      </c>
      <c r="P145" s="59">
        <f t="shared" si="71"/>
        <v>0</v>
      </c>
      <c r="Q145" s="59">
        <f t="shared" si="71"/>
        <v>413500</v>
      </c>
      <c r="R145" s="59">
        <f t="shared" si="71"/>
        <v>413500</v>
      </c>
    </row>
    <row r="146" spans="1:18" ht="14.25" customHeight="1" hidden="1">
      <c r="A146" s="60">
        <v>3212</v>
      </c>
      <c r="B146" s="61" t="s">
        <v>48</v>
      </c>
      <c r="C146" s="62">
        <f>SUM(H146:P146)</f>
        <v>413500</v>
      </c>
      <c r="D146" s="62">
        <v>65000</v>
      </c>
      <c r="E146" s="62">
        <f>C146+D146</f>
        <v>478500</v>
      </c>
      <c r="F146" s="62">
        <v>10000</v>
      </c>
      <c r="G146" s="62">
        <f>E146+F146</f>
        <v>488500</v>
      </c>
      <c r="H146" s="62">
        <v>0</v>
      </c>
      <c r="I146" s="62">
        <v>0</v>
      </c>
      <c r="J146" s="62">
        <v>0</v>
      </c>
      <c r="K146" s="62">
        <v>413500</v>
      </c>
      <c r="L146" s="62">
        <v>0</v>
      </c>
      <c r="M146" s="62">
        <v>0</v>
      </c>
      <c r="N146" s="62">
        <v>0</v>
      </c>
      <c r="O146" s="62">
        <v>0</v>
      </c>
      <c r="P146" s="62">
        <v>0</v>
      </c>
      <c r="Q146" s="62">
        <f>C146*100%</f>
        <v>413500</v>
      </c>
      <c r="R146" s="62">
        <f>C146*100%</f>
        <v>413500</v>
      </c>
    </row>
    <row r="147" spans="1:18" ht="21.75" customHeight="1">
      <c r="A147" s="57">
        <v>329</v>
      </c>
      <c r="B147" s="58" t="s">
        <v>32</v>
      </c>
      <c r="C147" s="59">
        <f>C148</f>
        <v>21000</v>
      </c>
      <c r="D147" s="59">
        <f>D148</f>
        <v>1000</v>
      </c>
      <c r="E147" s="59">
        <f>E148</f>
        <v>22000</v>
      </c>
      <c r="F147" s="59">
        <f>F148</f>
        <v>-10000</v>
      </c>
      <c r="G147" s="59">
        <f>G148</f>
        <v>12000</v>
      </c>
      <c r="H147" s="62">
        <v>0</v>
      </c>
      <c r="I147" s="59">
        <f aca="true" t="shared" si="72" ref="I147:R147">I148</f>
        <v>0</v>
      </c>
      <c r="J147" s="59">
        <f t="shared" si="72"/>
        <v>0</v>
      </c>
      <c r="K147" s="59">
        <f t="shared" si="72"/>
        <v>21000</v>
      </c>
      <c r="L147" s="59">
        <f t="shared" si="72"/>
        <v>0</v>
      </c>
      <c r="M147" s="59">
        <f t="shared" si="72"/>
        <v>0</v>
      </c>
      <c r="N147" s="59">
        <f t="shared" si="72"/>
        <v>0</v>
      </c>
      <c r="O147" s="59">
        <f t="shared" si="72"/>
        <v>0</v>
      </c>
      <c r="P147" s="59">
        <f t="shared" si="72"/>
        <v>0</v>
      </c>
      <c r="Q147" s="59">
        <f t="shared" si="72"/>
        <v>21000</v>
      </c>
      <c r="R147" s="59">
        <f t="shared" si="72"/>
        <v>21000</v>
      </c>
    </row>
    <row r="148" spans="1:18" ht="14.25" customHeight="1" hidden="1">
      <c r="A148" s="60">
        <v>3295</v>
      </c>
      <c r="B148" s="61" t="s">
        <v>67</v>
      </c>
      <c r="C148" s="62">
        <f>SUM(H148:P148)</f>
        <v>21000</v>
      </c>
      <c r="D148" s="62">
        <v>1000</v>
      </c>
      <c r="E148" s="62">
        <f>C148+D148</f>
        <v>22000</v>
      </c>
      <c r="F148" s="62">
        <v>-10000</v>
      </c>
      <c r="G148" s="62">
        <f>E148+F148</f>
        <v>12000</v>
      </c>
      <c r="H148" s="62">
        <v>0</v>
      </c>
      <c r="I148" s="62">
        <v>0</v>
      </c>
      <c r="J148" s="62">
        <v>0</v>
      </c>
      <c r="K148" s="62">
        <v>21000</v>
      </c>
      <c r="L148" s="62">
        <v>0</v>
      </c>
      <c r="M148" s="62">
        <v>0</v>
      </c>
      <c r="N148" s="62">
        <v>0</v>
      </c>
      <c r="O148" s="62">
        <v>0</v>
      </c>
      <c r="P148" s="62">
        <v>0</v>
      </c>
      <c r="Q148" s="62">
        <f>C148*100%</f>
        <v>21000</v>
      </c>
      <c r="R148" s="62">
        <f>C148*100%</f>
        <v>21000</v>
      </c>
    </row>
    <row r="149" spans="1:18" ht="24" customHeight="1">
      <c r="A149" s="162" t="s">
        <v>108</v>
      </c>
      <c r="B149" s="162"/>
      <c r="C149" s="67">
        <f aca="true" t="shared" si="73" ref="C149:R151">C150</f>
        <v>2000</v>
      </c>
      <c r="D149" s="67">
        <f t="shared" si="73"/>
        <v>0</v>
      </c>
      <c r="E149" s="67">
        <f t="shared" si="73"/>
        <v>2000</v>
      </c>
      <c r="F149" s="67">
        <f t="shared" si="73"/>
        <v>0</v>
      </c>
      <c r="G149" s="67">
        <f t="shared" si="73"/>
        <v>2000</v>
      </c>
      <c r="H149" s="67">
        <f t="shared" si="73"/>
        <v>0</v>
      </c>
      <c r="I149" s="67">
        <f t="shared" si="73"/>
        <v>0</v>
      </c>
      <c r="J149" s="67">
        <f t="shared" si="73"/>
        <v>0</v>
      </c>
      <c r="K149" s="67">
        <f t="shared" si="73"/>
        <v>2000</v>
      </c>
      <c r="L149" s="67">
        <f t="shared" si="73"/>
        <v>0</v>
      </c>
      <c r="M149" s="67">
        <f t="shared" si="73"/>
        <v>0</v>
      </c>
      <c r="N149" s="67">
        <f t="shared" si="73"/>
        <v>0</v>
      </c>
      <c r="O149" s="67">
        <f t="shared" si="73"/>
        <v>0</v>
      </c>
      <c r="P149" s="67">
        <f t="shared" si="73"/>
        <v>0</v>
      </c>
      <c r="Q149" s="67">
        <f t="shared" si="73"/>
        <v>2000</v>
      </c>
      <c r="R149" s="67">
        <f t="shared" si="73"/>
        <v>2000</v>
      </c>
    </row>
    <row r="150" spans="1:18" ht="12.75">
      <c r="A150" s="68">
        <v>32</v>
      </c>
      <c r="B150" s="69" t="s">
        <v>28</v>
      </c>
      <c r="C150" s="56">
        <f t="shared" si="73"/>
        <v>2000</v>
      </c>
      <c r="D150" s="56">
        <f t="shared" si="73"/>
        <v>0</v>
      </c>
      <c r="E150" s="56">
        <f t="shared" si="73"/>
        <v>2000</v>
      </c>
      <c r="F150" s="56">
        <f t="shared" si="73"/>
        <v>0</v>
      </c>
      <c r="G150" s="56">
        <f t="shared" si="73"/>
        <v>2000</v>
      </c>
      <c r="H150" s="56">
        <f t="shared" si="73"/>
        <v>0</v>
      </c>
      <c r="I150" s="56">
        <f t="shared" si="73"/>
        <v>0</v>
      </c>
      <c r="J150" s="56">
        <f t="shared" si="73"/>
        <v>0</v>
      </c>
      <c r="K150" s="56">
        <f t="shared" si="73"/>
        <v>2000</v>
      </c>
      <c r="L150" s="56">
        <f t="shared" si="73"/>
        <v>0</v>
      </c>
      <c r="M150" s="56">
        <f t="shared" si="73"/>
        <v>0</v>
      </c>
      <c r="N150" s="56">
        <f t="shared" si="73"/>
        <v>0</v>
      </c>
      <c r="O150" s="56">
        <f t="shared" si="73"/>
        <v>0</v>
      </c>
      <c r="P150" s="56">
        <f t="shared" si="73"/>
        <v>0</v>
      </c>
      <c r="Q150" s="56">
        <f t="shared" si="73"/>
        <v>2000</v>
      </c>
      <c r="R150" s="56">
        <f t="shared" si="73"/>
        <v>2000</v>
      </c>
    </row>
    <row r="151" spans="1:18" ht="22.5">
      <c r="A151" s="57">
        <v>329</v>
      </c>
      <c r="B151" s="58" t="s">
        <v>32</v>
      </c>
      <c r="C151" s="59">
        <f t="shared" si="73"/>
        <v>2000</v>
      </c>
      <c r="D151" s="59">
        <f t="shared" si="73"/>
        <v>0</v>
      </c>
      <c r="E151" s="59">
        <f t="shared" si="73"/>
        <v>2000</v>
      </c>
      <c r="F151" s="59">
        <f t="shared" si="73"/>
        <v>0</v>
      </c>
      <c r="G151" s="59">
        <f t="shared" si="73"/>
        <v>2000</v>
      </c>
      <c r="H151" s="59">
        <f t="shared" si="73"/>
        <v>0</v>
      </c>
      <c r="I151" s="59">
        <f t="shared" si="73"/>
        <v>0</v>
      </c>
      <c r="J151" s="59">
        <f t="shared" si="73"/>
        <v>0</v>
      </c>
      <c r="K151" s="59">
        <f t="shared" si="73"/>
        <v>2000</v>
      </c>
      <c r="L151" s="59">
        <f t="shared" si="73"/>
        <v>0</v>
      </c>
      <c r="M151" s="59">
        <f t="shared" si="73"/>
        <v>0</v>
      </c>
      <c r="N151" s="59">
        <f t="shared" si="73"/>
        <v>0</v>
      </c>
      <c r="O151" s="59">
        <f t="shared" si="73"/>
        <v>0</v>
      </c>
      <c r="P151" s="59">
        <f t="shared" si="73"/>
        <v>0</v>
      </c>
      <c r="Q151" s="59">
        <f t="shared" si="73"/>
        <v>2000</v>
      </c>
      <c r="R151" s="59">
        <f t="shared" si="73"/>
        <v>2000</v>
      </c>
    </row>
    <row r="152" spans="1:18" ht="17.25" customHeight="1" hidden="1">
      <c r="A152" s="60">
        <v>3299</v>
      </c>
      <c r="B152" s="61" t="s">
        <v>32</v>
      </c>
      <c r="C152" s="62">
        <f>SUM(H152:P152)</f>
        <v>2000</v>
      </c>
      <c r="D152" s="62"/>
      <c r="E152" s="62">
        <f>C152+D152</f>
        <v>2000</v>
      </c>
      <c r="F152" s="62">
        <v>0</v>
      </c>
      <c r="G152" s="62">
        <f>E152+F152</f>
        <v>2000</v>
      </c>
      <c r="H152" s="62">
        <v>0</v>
      </c>
      <c r="I152" s="62">
        <v>0</v>
      </c>
      <c r="J152" s="62">
        <v>0</v>
      </c>
      <c r="K152" s="62">
        <v>2000</v>
      </c>
      <c r="L152" s="62">
        <v>0</v>
      </c>
      <c r="M152" s="62">
        <v>0</v>
      </c>
      <c r="N152" s="62">
        <v>0</v>
      </c>
      <c r="O152" s="62">
        <v>0</v>
      </c>
      <c r="P152" s="62">
        <v>0</v>
      </c>
      <c r="Q152" s="62">
        <f>C152*100%</f>
        <v>2000</v>
      </c>
      <c r="R152" s="62">
        <f>C152*100%</f>
        <v>2000</v>
      </c>
    </row>
    <row r="153" spans="1:18" ht="15" customHeight="1">
      <c r="A153" s="144" t="s">
        <v>109</v>
      </c>
      <c r="B153" s="144"/>
      <c r="C153" s="67">
        <f aca="true" t="shared" si="74" ref="C153:G155">C154</f>
        <v>500</v>
      </c>
      <c r="D153" s="67">
        <f t="shared" si="74"/>
        <v>0</v>
      </c>
      <c r="E153" s="67">
        <f t="shared" si="74"/>
        <v>500</v>
      </c>
      <c r="F153" s="67">
        <f t="shared" si="74"/>
        <v>-900</v>
      </c>
      <c r="G153" s="67">
        <f t="shared" si="74"/>
        <v>-400</v>
      </c>
      <c r="H153" s="67">
        <f aca="true" t="shared" si="75" ref="H153:J155">H154</f>
        <v>0</v>
      </c>
      <c r="I153" s="67">
        <f t="shared" si="75"/>
        <v>500</v>
      </c>
      <c r="J153" s="67">
        <f t="shared" si="75"/>
        <v>0</v>
      </c>
      <c r="K153" s="67">
        <f aca="true" t="shared" si="76" ref="K153:L155">K154</f>
        <v>0</v>
      </c>
      <c r="L153" s="67">
        <f t="shared" si="76"/>
        <v>0</v>
      </c>
      <c r="M153" s="67">
        <f aca="true" t="shared" si="77" ref="M153:R155">M154</f>
        <v>0</v>
      </c>
      <c r="N153" s="67">
        <f t="shared" si="77"/>
        <v>0</v>
      </c>
      <c r="O153" s="67">
        <f t="shared" si="77"/>
        <v>0</v>
      </c>
      <c r="P153" s="67">
        <f t="shared" si="77"/>
        <v>0</v>
      </c>
      <c r="Q153" s="67">
        <f t="shared" si="77"/>
        <v>500</v>
      </c>
      <c r="R153" s="67">
        <f t="shared" si="77"/>
        <v>500</v>
      </c>
    </row>
    <row r="154" spans="1:18" ht="12.75">
      <c r="A154" s="70">
        <v>3</v>
      </c>
      <c r="B154" s="71" t="s">
        <v>23</v>
      </c>
      <c r="C154" s="53">
        <f t="shared" si="74"/>
        <v>500</v>
      </c>
      <c r="D154" s="53">
        <f t="shared" si="74"/>
        <v>0</v>
      </c>
      <c r="E154" s="53">
        <f t="shared" si="74"/>
        <v>500</v>
      </c>
      <c r="F154" s="53">
        <f t="shared" si="74"/>
        <v>-900</v>
      </c>
      <c r="G154" s="53">
        <f t="shared" si="74"/>
        <v>-400</v>
      </c>
      <c r="H154" s="53">
        <f t="shared" si="75"/>
        <v>0</v>
      </c>
      <c r="I154" s="53">
        <f t="shared" si="75"/>
        <v>500</v>
      </c>
      <c r="J154" s="53">
        <f t="shared" si="75"/>
        <v>0</v>
      </c>
      <c r="K154" s="53">
        <f t="shared" si="76"/>
        <v>0</v>
      </c>
      <c r="L154" s="53">
        <f t="shared" si="76"/>
        <v>0</v>
      </c>
      <c r="M154" s="53">
        <f t="shared" si="77"/>
        <v>0</v>
      </c>
      <c r="N154" s="53">
        <f t="shared" si="77"/>
        <v>0</v>
      </c>
      <c r="O154" s="53">
        <f t="shared" si="77"/>
        <v>0</v>
      </c>
      <c r="P154" s="53">
        <f t="shared" si="77"/>
        <v>0</v>
      </c>
      <c r="Q154" s="53">
        <f t="shared" si="77"/>
        <v>500</v>
      </c>
      <c r="R154" s="53">
        <f t="shared" si="77"/>
        <v>500</v>
      </c>
    </row>
    <row r="155" spans="1:18" ht="12.75">
      <c r="A155" s="68">
        <v>32</v>
      </c>
      <c r="B155" s="69" t="s">
        <v>28</v>
      </c>
      <c r="C155" s="56">
        <f>C156</f>
        <v>500</v>
      </c>
      <c r="D155" s="56">
        <f t="shared" si="74"/>
        <v>0</v>
      </c>
      <c r="E155" s="56">
        <f t="shared" si="74"/>
        <v>500</v>
      </c>
      <c r="F155" s="56">
        <f t="shared" si="74"/>
        <v>-900</v>
      </c>
      <c r="G155" s="56">
        <f t="shared" si="74"/>
        <v>-400</v>
      </c>
      <c r="H155" s="56">
        <f t="shared" si="75"/>
        <v>0</v>
      </c>
      <c r="I155" s="56">
        <f t="shared" si="75"/>
        <v>500</v>
      </c>
      <c r="J155" s="56">
        <f t="shared" si="75"/>
        <v>0</v>
      </c>
      <c r="K155" s="56">
        <f t="shared" si="76"/>
        <v>0</v>
      </c>
      <c r="L155" s="56">
        <f t="shared" si="76"/>
        <v>0</v>
      </c>
      <c r="M155" s="56">
        <f t="shared" si="77"/>
        <v>0</v>
      </c>
      <c r="N155" s="56">
        <f t="shared" si="77"/>
        <v>0</v>
      </c>
      <c r="O155" s="56">
        <f t="shared" si="77"/>
        <v>0</v>
      </c>
      <c r="P155" s="56">
        <f t="shared" si="77"/>
        <v>0</v>
      </c>
      <c r="Q155" s="56">
        <f t="shared" si="77"/>
        <v>500</v>
      </c>
      <c r="R155" s="56">
        <f t="shared" si="77"/>
        <v>500</v>
      </c>
    </row>
    <row r="156" spans="1:18" ht="22.5">
      <c r="A156" s="57">
        <v>329</v>
      </c>
      <c r="B156" s="58" t="s">
        <v>32</v>
      </c>
      <c r="C156" s="59">
        <f aca="true" t="shared" si="78" ref="C156:R156">SUM(C157:C157)</f>
        <v>500</v>
      </c>
      <c r="D156" s="59">
        <f t="shared" si="78"/>
        <v>0</v>
      </c>
      <c r="E156" s="59">
        <f t="shared" si="78"/>
        <v>500</v>
      </c>
      <c r="F156" s="59">
        <f t="shared" si="78"/>
        <v>-900</v>
      </c>
      <c r="G156" s="59">
        <f t="shared" si="78"/>
        <v>-400</v>
      </c>
      <c r="H156" s="59">
        <f t="shared" si="78"/>
        <v>0</v>
      </c>
      <c r="I156" s="59">
        <f t="shared" si="78"/>
        <v>500</v>
      </c>
      <c r="J156" s="59">
        <f t="shared" si="78"/>
        <v>0</v>
      </c>
      <c r="K156" s="59">
        <f t="shared" si="78"/>
        <v>0</v>
      </c>
      <c r="L156" s="59">
        <f t="shared" si="78"/>
        <v>0</v>
      </c>
      <c r="M156" s="59">
        <f t="shared" si="78"/>
        <v>0</v>
      </c>
      <c r="N156" s="59">
        <f t="shared" si="78"/>
        <v>0</v>
      </c>
      <c r="O156" s="59">
        <f t="shared" si="78"/>
        <v>0</v>
      </c>
      <c r="P156" s="59">
        <f t="shared" si="78"/>
        <v>0</v>
      </c>
      <c r="Q156" s="59">
        <f t="shared" si="78"/>
        <v>500</v>
      </c>
      <c r="R156" s="59">
        <f t="shared" si="78"/>
        <v>500</v>
      </c>
    </row>
    <row r="157" spans="1:18" ht="17.25" customHeight="1" hidden="1">
      <c r="A157" s="60">
        <v>3299</v>
      </c>
      <c r="B157" s="61" t="s">
        <v>32</v>
      </c>
      <c r="C157" s="62">
        <f>SUM(H157:P157)</f>
        <v>500</v>
      </c>
      <c r="D157" s="62"/>
      <c r="E157" s="62">
        <f>C157+D157</f>
        <v>500</v>
      </c>
      <c r="F157" s="62">
        <v>-900</v>
      </c>
      <c r="G157" s="62">
        <f>E157+F157</f>
        <v>-400</v>
      </c>
      <c r="H157" s="62">
        <v>0</v>
      </c>
      <c r="I157" s="62">
        <v>500</v>
      </c>
      <c r="J157" s="62">
        <v>0</v>
      </c>
      <c r="K157" s="62">
        <v>0</v>
      </c>
      <c r="L157" s="62">
        <v>0</v>
      </c>
      <c r="M157" s="62">
        <v>0</v>
      </c>
      <c r="N157" s="62">
        <v>0</v>
      </c>
      <c r="O157" s="62">
        <v>0</v>
      </c>
      <c r="P157" s="62">
        <v>0</v>
      </c>
      <c r="Q157" s="62">
        <f>C157*100%</f>
        <v>500</v>
      </c>
      <c r="R157" s="62">
        <f>C157*100%</f>
        <v>500</v>
      </c>
    </row>
    <row r="158" spans="1:18" s="5" customFormat="1" ht="12.75">
      <c r="A158" s="144" t="s">
        <v>111</v>
      </c>
      <c r="B158" s="144"/>
      <c r="C158" s="67">
        <f aca="true" t="shared" si="79" ref="C158:R158">C159</f>
        <v>564200</v>
      </c>
      <c r="D158" s="67">
        <f t="shared" si="79"/>
        <v>7000</v>
      </c>
      <c r="E158" s="67">
        <f t="shared" si="79"/>
        <v>570200</v>
      </c>
      <c r="F158" s="67">
        <f t="shared" si="79"/>
        <v>500</v>
      </c>
      <c r="G158" s="67">
        <f t="shared" si="79"/>
        <v>565700</v>
      </c>
      <c r="H158" s="67">
        <f t="shared" si="79"/>
        <v>0</v>
      </c>
      <c r="I158" s="67">
        <f t="shared" si="79"/>
        <v>0</v>
      </c>
      <c r="J158" s="67">
        <f t="shared" si="79"/>
        <v>489200</v>
      </c>
      <c r="K158" s="67">
        <f t="shared" si="79"/>
        <v>3500</v>
      </c>
      <c r="L158" s="67">
        <f t="shared" si="79"/>
        <v>0</v>
      </c>
      <c r="M158" s="67">
        <f t="shared" si="79"/>
        <v>71500</v>
      </c>
      <c r="N158" s="67">
        <f t="shared" si="79"/>
        <v>0</v>
      </c>
      <c r="O158" s="67">
        <f t="shared" si="79"/>
        <v>0</v>
      </c>
      <c r="P158" s="67">
        <f t="shared" si="79"/>
        <v>0</v>
      </c>
      <c r="Q158" s="67">
        <f t="shared" si="79"/>
        <v>564200</v>
      </c>
      <c r="R158" s="67">
        <f t="shared" si="79"/>
        <v>564200</v>
      </c>
    </row>
    <row r="159" spans="1:18" s="5" customFormat="1" ht="12.75">
      <c r="A159" s="70">
        <v>3</v>
      </c>
      <c r="B159" s="71" t="s">
        <v>23</v>
      </c>
      <c r="C159" s="53">
        <f aca="true" t="shared" si="80" ref="C159:R159">C160+C181</f>
        <v>564200</v>
      </c>
      <c r="D159" s="53">
        <f t="shared" si="80"/>
        <v>7000</v>
      </c>
      <c r="E159" s="53">
        <f t="shared" si="80"/>
        <v>570200</v>
      </c>
      <c r="F159" s="53">
        <f t="shared" si="80"/>
        <v>500</v>
      </c>
      <c r="G159" s="53">
        <f t="shared" si="80"/>
        <v>565700</v>
      </c>
      <c r="H159" s="53">
        <f t="shared" si="80"/>
        <v>0</v>
      </c>
      <c r="I159" s="53">
        <f t="shared" si="80"/>
        <v>0</v>
      </c>
      <c r="J159" s="53">
        <f t="shared" si="80"/>
        <v>489200</v>
      </c>
      <c r="K159" s="53">
        <f t="shared" si="80"/>
        <v>3500</v>
      </c>
      <c r="L159" s="53">
        <f t="shared" si="80"/>
        <v>0</v>
      </c>
      <c r="M159" s="53">
        <f t="shared" si="80"/>
        <v>71500</v>
      </c>
      <c r="N159" s="53">
        <f t="shared" si="80"/>
        <v>0</v>
      </c>
      <c r="O159" s="53">
        <f t="shared" si="80"/>
        <v>0</v>
      </c>
      <c r="P159" s="53">
        <f t="shared" si="80"/>
        <v>0</v>
      </c>
      <c r="Q159" s="53">
        <f t="shared" si="80"/>
        <v>564200</v>
      </c>
      <c r="R159" s="53">
        <f t="shared" si="80"/>
        <v>564200</v>
      </c>
    </row>
    <row r="160" spans="1:18" s="5" customFormat="1" ht="12.75">
      <c r="A160" s="68">
        <v>32</v>
      </c>
      <c r="B160" s="69" t="s">
        <v>28</v>
      </c>
      <c r="C160" s="56">
        <f aca="true" t="shared" si="81" ref="C160:R160">C161+C165+C172+C179</f>
        <v>562200</v>
      </c>
      <c r="D160" s="56">
        <f t="shared" si="81"/>
        <v>7000</v>
      </c>
      <c r="E160" s="56">
        <f t="shared" si="81"/>
        <v>568200</v>
      </c>
      <c r="F160" s="56">
        <f t="shared" si="81"/>
        <v>2000</v>
      </c>
      <c r="G160" s="56">
        <f t="shared" si="81"/>
        <v>565200</v>
      </c>
      <c r="H160" s="56">
        <f t="shared" si="81"/>
        <v>0</v>
      </c>
      <c r="I160" s="56">
        <f t="shared" si="81"/>
        <v>0</v>
      </c>
      <c r="J160" s="56">
        <f t="shared" si="81"/>
        <v>487200</v>
      </c>
      <c r="K160" s="56">
        <f t="shared" si="81"/>
        <v>3500</v>
      </c>
      <c r="L160" s="56">
        <f t="shared" si="81"/>
        <v>0</v>
      </c>
      <c r="M160" s="56">
        <f t="shared" si="81"/>
        <v>71500</v>
      </c>
      <c r="N160" s="56">
        <f t="shared" si="81"/>
        <v>0</v>
      </c>
      <c r="O160" s="56">
        <f t="shared" si="81"/>
        <v>0</v>
      </c>
      <c r="P160" s="56">
        <f t="shared" si="81"/>
        <v>0</v>
      </c>
      <c r="Q160" s="56">
        <f t="shared" si="81"/>
        <v>562200</v>
      </c>
      <c r="R160" s="56">
        <f t="shared" si="81"/>
        <v>562200</v>
      </c>
    </row>
    <row r="161" spans="1:18" s="5" customFormat="1" ht="12.75">
      <c r="A161" s="73">
        <v>321</v>
      </c>
      <c r="B161" s="74" t="s">
        <v>29</v>
      </c>
      <c r="C161" s="59">
        <f>SUM(C162:C164)</f>
        <v>2200</v>
      </c>
      <c r="D161" s="59">
        <f aca="true" t="shared" si="82" ref="D161:R161">SUM(D162:D164)</f>
        <v>0</v>
      </c>
      <c r="E161" s="59">
        <f t="shared" si="82"/>
        <v>2200</v>
      </c>
      <c r="F161" s="59">
        <f t="shared" si="82"/>
        <v>-2000</v>
      </c>
      <c r="G161" s="59">
        <f t="shared" si="82"/>
        <v>200</v>
      </c>
      <c r="H161" s="59">
        <f t="shared" si="82"/>
        <v>0</v>
      </c>
      <c r="I161" s="59">
        <f t="shared" si="82"/>
        <v>0</v>
      </c>
      <c r="J161" s="59">
        <f t="shared" si="82"/>
        <v>2200</v>
      </c>
      <c r="K161" s="59">
        <f t="shared" si="82"/>
        <v>0</v>
      </c>
      <c r="L161" s="59">
        <f t="shared" si="82"/>
        <v>0</v>
      </c>
      <c r="M161" s="59">
        <f t="shared" si="82"/>
        <v>0</v>
      </c>
      <c r="N161" s="59">
        <f t="shared" si="82"/>
        <v>0</v>
      </c>
      <c r="O161" s="59">
        <f t="shared" si="82"/>
        <v>0</v>
      </c>
      <c r="P161" s="59">
        <f t="shared" si="82"/>
        <v>0</v>
      </c>
      <c r="Q161" s="59">
        <f t="shared" si="82"/>
        <v>2200</v>
      </c>
      <c r="R161" s="59">
        <f t="shared" si="82"/>
        <v>2200</v>
      </c>
    </row>
    <row r="162" spans="1:18" s="5" customFormat="1" ht="12.75" hidden="1">
      <c r="A162" s="78">
        <v>3211</v>
      </c>
      <c r="B162" s="61" t="s">
        <v>47</v>
      </c>
      <c r="C162" s="62">
        <f>SUM(H162:P162)</f>
        <v>200</v>
      </c>
      <c r="D162" s="62"/>
      <c r="E162" s="62">
        <f>C162+D162</f>
        <v>200</v>
      </c>
      <c r="F162" s="62">
        <v>-300</v>
      </c>
      <c r="G162" s="62">
        <f>E162+F162</f>
        <v>-100</v>
      </c>
      <c r="H162" s="62">
        <v>0</v>
      </c>
      <c r="I162" s="62">
        <v>0</v>
      </c>
      <c r="J162" s="62">
        <v>200</v>
      </c>
      <c r="K162" s="62">
        <v>0</v>
      </c>
      <c r="L162" s="62">
        <v>0</v>
      </c>
      <c r="M162" s="62">
        <v>0</v>
      </c>
      <c r="N162" s="62">
        <v>0</v>
      </c>
      <c r="O162" s="62">
        <v>0</v>
      </c>
      <c r="P162" s="62">
        <v>0</v>
      </c>
      <c r="Q162" s="62">
        <f>C162*100%</f>
        <v>200</v>
      </c>
      <c r="R162" s="62">
        <f>C162*100%</f>
        <v>200</v>
      </c>
    </row>
    <row r="163" spans="1:18" s="5" customFormat="1" ht="12.75" hidden="1">
      <c r="A163" s="78">
        <v>3213</v>
      </c>
      <c r="B163" s="79" t="s">
        <v>49</v>
      </c>
      <c r="C163" s="62">
        <f>SUM(H163:P163)</f>
        <v>1500</v>
      </c>
      <c r="D163" s="62"/>
      <c r="E163" s="62">
        <f>C163+D163</f>
        <v>1500</v>
      </c>
      <c r="F163" s="62">
        <v>-900</v>
      </c>
      <c r="G163" s="62">
        <f aca="true" t="shared" si="83" ref="G163:G171">E163+F163</f>
        <v>600</v>
      </c>
      <c r="H163" s="62">
        <v>0</v>
      </c>
      <c r="I163" s="62">
        <v>0</v>
      </c>
      <c r="J163" s="62">
        <v>1500</v>
      </c>
      <c r="K163" s="62">
        <v>0</v>
      </c>
      <c r="L163" s="62">
        <v>0</v>
      </c>
      <c r="M163" s="62">
        <v>0</v>
      </c>
      <c r="N163" s="62">
        <v>0</v>
      </c>
      <c r="O163" s="62">
        <v>0</v>
      </c>
      <c r="P163" s="62">
        <v>0</v>
      </c>
      <c r="Q163" s="62">
        <f>C163*100%</f>
        <v>1500</v>
      </c>
      <c r="R163" s="62">
        <f>C163*100%</f>
        <v>1500</v>
      </c>
    </row>
    <row r="164" spans="1:18" s="5" customFormat="1" ht="12.75" hidden="1">
      <c r="A164" s="60">
        <v>3214</v>
      </c>
      <c r="B164" s="61" t="s">
        <v>50</v>
      </c>
      <c r="C164" s="62">
        <f>SUM(H164:P164)</f>
        <v>500</v>
      </c>
      <c r="D164" s="62"/>
      <c r="E164" s="62">
        <f>C164+D164</f>
        <v>500</v>
      </c>
      <c r="F164" s="62">
        <v>-800</v>
      </c>
      <c r="G164" s="62">
        <f t="shared" si="83"/>
        <v>-300</v>
      </c>
      <c r="H164" s="62">
        <v>0</v>
      </c>
      <c r="I164" s="62">
        <v>0</v>
      </c>
      <c r="J164" s="62">
        <v>500</v>
      </c>
      <c r="K164" s="62">
        <v>0</v>
      </c>
      <c r="L164" s="62">
        <v>0</v>
      </c>
      <c r="M164" s="62">
        <v>0</v>
      </c>
      <c r="N164" s="62">
        <v>0</v>
      </c>
      <c r="O164" s="62">
        <v>0</v>
      </c>
      <c r="P164" s="62">
        <v>0</v>
      </c>
      <c r="Q164" s="62">
        <f>C164*100%</f>
        <v>500</v>
      </c>
      <c r="R164" s="62">
        <f>C164*100%</f>
        <v>500</v>
      </c>
    </row>
    <row r="165" spans="1:18" ht="12.75">
      <c r="A165" s="73">
        <v>322</v>
      </c>
      <c r="B165" s="74" t="s">
        <v>30</v>
      </c>
      <c r="C165" s="59">
        <f aca="true" t="shared" si="84" ref="C165:O165">SUM(C166:C171)</f>
        <v>530000</v>
      </c>
      <c r="D165" s="59">
        <f t="shared" si="84"/>
        <v>8500</v>
      </c>
      <c r="E165" s="59">
        <f t="shared" si="84"/>
        <v>538500</v>
      </c>
      <c r="F165" s="59">
        <f t="shared" si="84"/>
        <v>-4000</v>
      </c>
      <c r="G165" s="59">
        <f t="shared" si="84"/>
        <v>534500</v>
      </c>
      <c r="H165" s="59">
        <f t="shared" si="84"/>
        <v>0</v>
      </c>
      <c r="I165" s="59">
        <f t="shared" si="84"/>
        <v>0</v>
      </c>
      <c r="J165" s="59">
        <f t="shared" si="84"/>
        <v>455000</v>
      </c>
      <c r="K165" s="59">
        <f t="shared" si="84"/>
        <v>3500</v>
      </c>
      <c r="L165" s="59">
        <f t="shared" si="84"/>
        <v>0</v>
      </c>
      <c r="M165" s="59">
        <f t="shared" si="84"/>
        <v>71500</v>
      </c>
      <c r="N165" s="59">
        <f t="shared" si="84"/>
        <v>0</v>
      </c>
      <c r="O165" s="59">
        <f t="shared" si="84"/>
        <v>0</v>
      </c>
      <c r="P165" s="59">
        <v>0</v>
      </c>
      <c r="Q165" s="59">
        <f>SUM(Q166:Q171)</f>
        <v>530000</v>
      </c>
      <c r="R165" s="59">
        <f>SUM(R166:R171)</f>
        <v>530000</v>
      </c>
    </row>
    <row r="166" spans="1:18" ht="12.75" hidden="1">
      <c r="A166" s="60">
        <v>3221</v>
      </c>
      <c r="B166" s="61" t="s">
        <v>51</v>
      </c>
      <c r="C166" s="62">
        <f aca="true" t="shared" si="85" ref="C166:C171">SUM(H166:P166)</f>
        <v>18000</v>
      </c>
      <c r="D166" s="62"/>
      <c r="E166" s="62">
        <f aca="true" t="shared" si="86" ref="E166:E171">C166+D166</f>
        <v>18000</v>
      </c>
      <c r="F166" s="62">
        <v>1000</v>
      </c>
      <c r="G166" s="62">
        <f t="shared" si="83"/>
        <v>19000</v>
      </c>
      <c r="H166" s="62">
        <v>0</v>
      </c>
      <c r="I166" s="62">
        <v>0</v>
      </c>
      <c r="J166" s="62">
        <v>18000</v>
      </c>
      <c r="K166" s="62">
        <v>0</v>
      </c>
      <c r="L166" s="62">
        <v>0</v>
      </c>
      <c r="M166" s="62">
        <v>0</v>
      </c>
      <c r="N166" s="62">
        <v>0</v>
      </c>
      <c r="O166" s="62">
        <v>0</v>
      </c>
      <c r="P166" s="62">
        <v>0</v>
      </c>
      <c r="Q166" s="62">
        <f aca="true" t="shared" si="87" ref="Q166:Q171">C166*100%</f>
        <v>18000</v>
      </c>
      <c r="R166" s="62">
        <f aca="true" t="shared" si="88" ref="R166:R171">C166*100%</f>
        <v>18000</v>
      </c>
    </row>
    <row r="167" spans="1:18" ht="12.75" hidden="1">
      <c r="A167" s="60">
        <v>3222</v>
      </c>
      <c r="B167" s="61" t="s">
        <v>52</v>
      </c>
      <c r="C167" s="62">
        <f t="shared" si="85"/>
        <v>465000</v>
      </c>
      <c r="D167" s="62">
        <v>8500</v>
      </c>
      <c r="E167" s="62">
        <f t="shared" si="86"/>
        <v>473500</v>
      </c>
      <c r="F167" s="62">
        <v>0</v>
      </c>
      <c r="G167" s="62">
        <f t="shared" si="83"/>
        <v>473500</v>
      </c>
      <c r="H167" s="62">
        <v>0</v>
      </c>
      <c r="I167" s="62">
        <v>0</v>
      </c>
      <c r="J167" s="62">
        <v>390000</v>
      </c>
      <c r="K167" s="62">
        <v>3500</v>
      </c>
      <c r="L167" s="62">
        <v>0</v>
      </c>
      <c r="M167" s="62">
        <v>71500</v>
      </c>
      <c r="N167" s="62">
        <v>0</v>
      </c>
      <c r="O167" s="62">
        <v>0</v>
      </c>
      <c r="P167" s="62">
        <v>0</v>
      </c>
      <c r="Q167" s="62">
        <f t="shared" si="87"/>
        <v>465000</v>
      </c>
      <c r="R167" s="62">
        <f t="shared" si="88"/>
        <v>465000</v>
      </c>
    </row>
    <row r="168" spans="1:18" ht="12.75" hidden="1">
      <c r="A168" s="60">
        <v>3223</v>
      </c>
      <c r="B168" s="61" t="s">
        <v>53</v>
      </c>
      <c r="C168" s="62">
        <f t="shared" si="85"/>
        <v>30000</v>
      </c>
      <c r="D168" s="62"/>
      <c r="E168" s="62">
        <f t="shared" si="86"/>
        <v>30000</v>
      </c>
      <c r="F168" s="62">
        <v>0</v>
      </c>
      <c r="G168" s="62">
        <f t="shared" si="83"/>
        <v>30000</v>
      </c>
      <c r="H168" s="62">
        <v>0</v>
      </c>
      <c r="I168" s="62">
        <v>0</v>
      </c>
      <c r="J168" s="62">
        <v>30000</v>
      </c>
      <c r="K168" s="62">
        <v>0</v>
      </c>
      <c r="L168" s="62">
        <v>0</v>
      </c>
      <c r="M168" s="62">
        <v>0</v>
      </c>
      <c r="N168" s="62">
        <v>0</v>
      </c>
      <c r="O168" s="62">
        <v>0</v>
      </c>
      <c r="P168" s="62">
        <v>0</v>
      </c>
      <c r="Q168" s="62">
        <f t="shared" si="87"/>
        <v>30000</v>
      </c>
      <c r="R168" s="62">
        <f t="shared" si="88"/>
        <v>30000</v>
      </c>
    </row>
    <row r="169" spans="1:18" ht="14.25" customHeight="1" hidden="1">
      <c r="A169" s="60">
        <v>3224</v>
      </c>
      <c r="B169" s="61" t="s">
        <v>54</v>
      </c>
      <c r="C169" s="62">
        <f t="shared" si="85"/>
        <v>5000</v>
      </c>
      <c r="D169" s="62">
        <v>500</v>
      </c>
      <c r="E169" s="62">
        <f t="shared" si="86"/>
        <v>5500</v>
      </c>
      <c r="F169" s="62">
        <v>-5000</v>
      </c>
      <c r="G169" s="62">
        <f t="shared" si="83"/>
        <v>500</v>
      </c>
      <c r="H169" s="62">
        <v>0</v>
      </c>
      <c r="I169" s="62">
        <v>0</v>
      </c>
      <c r="J169" s="62">
        <v>5000</v>
      </c>
      <c r="K169" s="62">
        <v>0</v>
      </c>
      <c r="L169" s="62">
        <v>0</v>
      </c>
      <c r="M169" s="62">
        <v>0</v>
      </c>
      <c r="N169" s="62">
        <v>0</v>
      </c>
      <c r="O169" s="62">
        <v>0</v>
      </c>
      <c r="P169" s="62">
        <v>0</v>
      </c>
      <c r="Q169" s="62">
        <f t="shared" si="87"/>
        <v>5000</v>
      </c>
      <c r="R169" s="62">
        <f t="shared" si="88"/>
        <v>5000</v>
      </c>
    </row>
    <row r="170" spans="1:18" ht="12.75" hidden="1">
      <c r="A170" s="60">
        <v>3225</v>
      </c>
      <c r="B170" s="61" t="s">
        <v>55</v>
      </c>
      <c r="C170" s="62">
        <f t="shared" si="85"/>
        <v>6000</v>
      </c>
      <c r="D170" s="62"/>
      <c r="E170" s="62">
        <f t="shared" si="86"/>
        <v>6000</v>
      </c>
      <c r="F170" s="62">
        <v>-2000</v>
      </c>
      <c r="G170" s="62">
        <f t="shared" si="83"/>
        <v>4000</v>
      </c>
      <c r="H170" s="62">
        <v>0</v>
      </c>
      <c r="I170" s="62">
        <v>0</v>
      </c>
      <c r="J170" s="62">
        <v>6000</v>
      </c>
      <c r="K170" s="62">
        <v>0</v>
      </c>
      <c r="L170" s="62">
        <v>0</v>
      </c>
      <c r="M170" s="62">
        <v>0</v>
      </c>
      <c r="N170" s="62">
        <v>0</v>
      </c>
      <c r="O170" s="62">
        <v>0</v>
      </c>
      <c r="P170" s="62">
        <v>0</v>
      </c>
      <c r="Q170" s="62">
        <f t="shared" si="87"/>
        <v>6000</v>
      </c>
      <c r="R170" s="62">
        <f t="shared" si="88"/>
        <v>6000</v>
      </c>
    </row>
    <row r="171" spans="1:18" ht="12.75" hidden="1">
      <c r="A171" s="60">
        <v>3227</v>
      </c>
      <c r="B171" s="61" t="s">
        <v>56</v>
      </c>
      <c r="C171" s="62">
        <f t="shared" si="85"/>
        <v>6000</v>
      </c>
      <c r="D171" s="62">
        <v>-500</v>
      </c>
      <c r="E171" s="62">
        <f t="shared" si="86"/>
        <v>5500</v>
      </c>
      <c r="F171" s="62">
        <v>2000</v>
      </c>
      <c r="G171" s="62">
        <f t="shared" si="83"/>
        <v>7500</v>
      </c>
      <c r="H171" s="62">
        <v>0</v>
      </c>
      <c r="I171" s="62">
        <v>0</v>
      </c>
      <c r="J171" s="62">
        <v>6000</v>
      </c>
      <c r="K171" s="62">
        <v>0</v>
      </c>
      <c r="L171" s="62">
        <v>0</v>
      </c>
      <c r="M171" s="62">
        <v>0</v>
      </c>
      <c r="N171" s="62">
        <v>0</v>
      </c>
      <c r="O171" s="62">
        <v>0</v>
      </c>
      <c r="P171" s="62">
        <v>0</v>
      </c>
      <c r="Q171" s="62">
        <f t="shared" si="87"/>
        <v>6000</v>
      </c>
      <c r="R171" s="62">
        <f t="shared" si="88"/>
        <v>6000</v>
      </c>
    </row>
    <row r="172" spans="1:18" ht="12.75">
      <c r="A172" s="73">
        <v>323</v>
      </c>
      <c r="B172" s="74" t="s">
        <v>31</v>
      </c>
      <c r="C172" s="59">
        <f>SUM(C173:C178)</f>
        <v>24000</v>
      </c>
      <c r="D172" s="59">
        <f aca="true" t="shared" si="89" ref="D172:R172">SUM(D173:D178)</f>
        <v>-1500</v>
      </c>
      <c r="E172" s="59">
        <f t="shared" si="89"/>
        <v>21500</v>
      </c>
      <c r="F172" s="59">
        <f t="shared" si="89"/>
        <v>4000</v>
      </c>
      <c r="G172" s="59">
        <f t="shared" si="89"/>
        <v>20500</v>
      </c>
      <c r="H172" s="59">
        <f t="shared" si="89"/>
        <v>0</v>
      </c>
      <c r="I172" s="59">
        <f t="shared" si="89"/>
        <v>0</v>
      </c>
      <c r="J172" s="59">
        <f t="shared" si="89"/>
        <v>24000</v>
      </c>
      <c r="K172" s="59">
        <f t="shared" si="89"/>
        <v>0</v>
      </c>
      <c r="L172" s="59">
        <f t="shared" si="89"/>
        <v>0</v>
      </c>
      <c r="M172" s="59">
        <f t="shared" si="89"/>
        <v>0</v>
      </c>
      <c r="N172" s="59">
        <f t="shared" si="89"/>
        <v>0</v>
      </c>
      <c r="O172" s="59">
        <f t="shared" si="89"/>
        <v>0</v>
      </c>
      <c r="P172" s="59">
        <f t="shared" si="89"/>
        <v>0</v>
      </c>
      <c r="Q172" s="59">
        <f t="shared" si="89"/>
        <v>24000</v>
      </c>
      <c r="R172" s="59">
        <f t="shared" si="89"/>
        <v>24000</v>
      </c>
    </row>
    <row r="173" spans="1:18" ht="12.75" hidden="1">
      <c r="A173" s="60">
        <v>3231</v>
      </c>
      <c r="B173" s="61" t="s">
        <v>57</v>
      </c>
      <c r="C173" s="62">
        <f aca="true" t="shared" si="90" ref="C173:C178">SUM(H173:P173)</f>
        <v>1000</v>
      </c>
      <c r="D173" s="62">
        <v>1000</v>
      </c>
      <c r="E173" s="62">
        <f>C173+D173</f>
        <v>2000</v>
      </c>
      <c r="F173" s="62"/>
      <c r="G173" s="62"/>
      <c r="H173" s="62">
        <v>0</v>
      </c>
      <c r="I173" s="62">
        <v>0</v>
      </c>
      <c r="J173" s="62">
        <v>1000</v>
      </c>
      <c r="K173" s="62">
        <v>0</v>
      </c>
      <c r="L173" s="62">
        <v>0</v>
      </c>
      <c r="M173" s="62">
        <v>0</v>
      </c>
      <c r="N173" s="62">
        <v>0</v>
      </c>
      <c r="O173" s="62">
        <v>0</v>
      </c>
      <c r="P173" s="62">
        <v>0</v>
      </c>
      <c r="Q173" s="62">
        <f aca="true" t="shared" si="91" ref="Q173:Q178">C173*100%</f>
        <v>1000</v>
      </c>
      <c r="R173" s="62">
        <f aca="true" t="shared" si="92" ref="R173:R178">C173*100%</f>
        <v>1000</v>
      </c>
    </row>
    <row r="174" spans="1:18" ht="12.75" hidden="1">
      <c r="A174" s="60">
        <v>3232</v>
      </c>
      <c r="B174" s="61" t="s">
        <v>58</v>
      </c>
      <c r="C174" s="62">
        <f t="shared" si="90"/>
        <v>11000</v>
      </c>
      <c r="D174" s="62"/>
      <c r="E174" s="62">
        <f>C174+D174</f>
        <v>11000</v>
      </c>
      <c r="F174" s="62">
        <v>2500</v>
      </c>
      <c r="G174" s="62">
        <f>E174+F174</f>
        <v>13500</v>
      </c>
      <c r="H174" s="62">
        <v>0</v>
      </c>
      <c r="I174" s="62">
        <v>0</v>
      </c>
      <c r="J174" s="62">
        <v>11000</v>
      </c>
      <c r="K174" s="62">
        <v>0</v>
      </c>
      <c r="L174" s="62">
        <v>0</v>
      </c>
      <c r="M174" s="62">
        <v>0</v>
      </c>
      <c r="N174" s="62">
        <v>0</v>
      </c>
      <c r="O174" s="62">
        <v>0</v>
      </c>
      <c r="P174" s="62">
        <v>0</v>
      </c>
      <c r="Q174" s="62">
        <f t="shared" si="91"/>
        <v>11000</v>
      </c>
      <c r="R174" s="62">
        <f t="shared" si="92"/>
        <v>11000</v>
      </c>
    </row>
    <row r="175" spans="1:18" ht="12.75" hidden="1">
      <c r="A175" s="60">
        <v>3234</v>
      </c>
      <c r="B175" s="61" t="s">
        <v>59</v>
      </c>
      <c r="C175" s="62">
        <f t="shared" si="90"/>
        <v>5000</v>
      </c>
      <c r="D175" s="62">
        <v>-1500</v>
      </c>
      <c r="E175" s="62">
        <f>C175+D175</f>
        <v>3500</v>
      </c>
      <c r="F175" s="62">
        <v>1500</v>
      </c>
      <c r="G175" s="62">
        <f>E175+F175</f>
        <v>5000</v>
      </c>
      <c r="H175" s="62">
        <v>0</v>
      </c>
      <c r="I175" s="62">
        <v>0</v>
      </c>
      <c r="J175" s="62">
        <v>5000</v>
      </c>
      <c r="K175" s="62">
        <v>0</v>
      </c>
      <c r="L175" s="62">
        <v>0</v>
      </c>
      <c r="M175" s="62">
        <v>0</v>
      </c>
      <c r="N175" s="62">
        <v>0</v>
      </c>
      <c r="O175" s="62">
        <v>0</v>
      </c>
      <c r="P175" s="62">
        <v>0</v>
      </c>
      <c r="Q175" s="62">
        <f t="shared" si="91"/>
        <v>5000</v>
      </c>
      <c r="R175" s="62">
        <f t="shared" si="92"/>
        <v>5000</v>
      </c>
    </row>
    <row r="176" spans="1:18" ht="12.75" hidden="1">
      <c r="A176" s="60">
        <v>3235</v>
      </c>
      <c r="B176" s="61" t="s">
        <v>85</v>
      </c>
      <c r="C176" s="62">
        <f t="shared" si="90"/>
        <v>1000</v>
      </c>
      <c r="D176" s="62"/>
      <c r="E176" s="62"/>
      <c r="F176" s="62"/>
      <c r="G176" s="62"/>
      <c r="H176" s="62">
        <v>0</v>
      </c>
      <c r="I176" s="62">
        <v>0</v>
      </c>
      <c r="J176" s="62">
        <v>1000</v>
      </c>
      <c r="K176" s="62">
        <v>0</v>
      </c>
      <c r="L176" s="62">
        <v>0</v>
      </c>
      <c r="M176" s="62">
        <v>0</v>
      </c>
      <c r="N176" s="62">
        <v>0</v>
      </c>
      <c r="O176" s="62">
        <v>0</v>
      </c>
      <c r="P176" s="62">
        <v>0</v>
      </c>
      <c r="Q176" s="62">
        <f t="shared" si="91"/>
        <v>1000</v>
      </c>
      <c r="R176" s="62">
        <f t="shared" si="92"/>
        <v>1000</v>
      </c>
    </row>
    <row r="177" spans="1:18" ht="12.75" hidden="1">
      <c r="A177" s="60">
        <v>3236</v>
      </c>
      <c r="B177" s="61" t="s">
        <v>60</v>
      </c>
      <c r="C177" s="62">
        <f t="shared" si="90"/>
        <v>3000</v>
      </c>
      <c r="D177" s="62">
        <v>-1000</v>
      </c>
      <c r="E177" s="62">
        <f>C177+D177</f>
        <v>2000</v>
      </c>
      <c r="F177" s="62">
        <v>0</v>
      </c>
      <c r="G177" s="62">
        <f>E177+F177</f>
        <v>2000</v>
      </c>
      <c r="H177" s="62">
        <v>0</v>
      </c>
      <c r="I177" s="62">
        <v>0</v>
      </c>
      <c r="J177" s="62">
        <v>3000</v>
      </c>
      <c r="K177" s="62">
        <v>0</v>
      </c>
      <c r="L177" s="62">
        <v>0</v>
      </c>
      <c r="M177" s="62">
        <v>0</v>
      </c>
      <c r="N177" s="62">
        <v>0</v>
      </c>
      <c r="O177" s="62">
        <v>0</v>
      </c>
      <c r="P177" s="62">
        <v>0</v>
      </c>
      <c r="Q177" s="62">
        <f t="shared" si="91"/>
        <v>3000</v>
      </c>
      <c r="R177" s="62">
        <f t="shared" si="92"/>
        <v>3000</v>
      </c>
    </row>
    <row r="178" spans="1:18" ht="12.75" hidden="1">
      <c r="A178" s="60">
        <v>3239</v>
      </c>
      <c r="B178" s="61" t="s">
        <v>63</v>
      </c>
      <c r="C178" s="62">
        <f t="shared" si="90"/>
        <v>3000</v>
      </c>
      <c r="D178" s="62"/>
      <c r="E178" s="62">
        <f>C178+D178</f>
        <v>3000</v>
      </c>
      <c r="F178" s="62"/>
      <c r="G178" s="62"/>
      <c r="H178" s="62">
        <v>0</v>
      </c>
      <c r="I178" s="62">
        <v>0</v>
      </c>
      <c r="J178" s="62">
        <v>3000</v>
      </c>
      <c r="K178" s="62">
        <v>0</v>
      </c>
      <c r="L178" s="62">
        <v>0</v>
      </c>
      <c r="M178" s="62">
        <v>0</v>
      </c>
      <c r="N178" s="62">
        <v>0</v>
      </c>
      <c r="O178" s="62">
        <v>0</v>
      </c>
      <c r="P178" s="62">
        <v>0</v>
      </c>
      <c r="Q178" s="62">
        <f t="shared" si="91"/>
        <v>3000</v>
      </c>
      <c r="R178" s="62">
        <f t="shared" si="92"/>
        <v>3000</v>
      </c>
    </row>
    <row r="179" spans="1:18" ht="22.5">
      <c r="A179" s="57">
        <v>329</v>
      </c>
      <c r="B179" s="58" t="s">
        <v>32</v>
      </c>
      <c r="C179" s="59">
        <f>C180</f>
        <v>6000</v>
      </c>
      <c r="D179" s="59">
        <f aca="true" t="shared" si="93" ref="D179:R179">D180</f>
        <v>0</v>
      </c>
      <c r="E179" s="59">
        <f t="shared" si="93"/>
        <v>6000</v>
      </c>
      <c r="F179" s="59">
        <f t="shared" si="93"/>
        <v>4000</v>
      </c>
      <c r="G179" s="59">
        <f t="shared" si="93"/>
        <v>10000</v>
      </c>
      <c r="H179" s="59">
        <f t="shared" si="93"/>
        <v>0</v>
      </c>
      <c r="I179" s="59">
        <f t="shared" si="93"/>
        <v>0</v>
      </c>
      <c r="J179" s="59">
        <f t="shared" si="93"/>
        <v>6000</v>
      </c>
      <c r="K179" s="59">
        <f t="shared" si="93"/>
        <v>0</v>
      </c>
      <c r="L179" s="59">
        <f t="shared" si="93"/>
        <v>0</v>
      </c>
      <c r="M179" s="59">
        <f t="shared" si="93"/>
        <v>0</v>
      </c>
      <c r="N179" s="59">
        <f t="shared" si="93"/>
        <v>0</v>
      </c>
      <c r="O179" s="59">
        <f t="shared" si="93"/>
        <v>0</v>
      </c>
      <c r="P179" s="59">
        <f t="shared" si="93"/>
        <v>0</v>
      </c>
      <c r="Q179" s="59">
        <f t="shared" si="93"/>
        <v>6000</v>
      </c>
      <c r="R179" s="59">
        <f t="shared" si="93"/>
        <v>6000</v>
      </c>
    </row>
    <row r="180" spans="1:18" ht="15" customHeight="1" hidden="1">
      <c r="A180" s="60">
        <v>3299</v>
      </c>
      <c r="B180" s="61" t="s">
        <v>32</v>
      </c>
      <c r="C180" s="62">
        <f>SUM(H180:P180)</f>
        <v>6000</v>
      </c>
      <c r="D180" s="62"/>
      <c r="E180" s="62">
        <f>C180+D180</f>
        <v>6000</v>
      </c>
      <c r="F180" s="62">
        <v>4000</v>
      </c>
      <c r="G180" s="62">
        <f>E180+F180</f>
        <v>10000</v>
      </c>
      <c r="H180" s="62">
        <v>0</v>
      </c>
      <c r="I180" s="62">
        <v>0</v>
      </c>
      <c r="J180" s="62">
        <v>6000</v>
      </c>
      <c r="K180" s="62">
        <v>0</v>
      </c>
      <c r="L180" s="62">
        <v>0</v>
      </c>
      <c r="M180" s="62">
        <v>0</v>
      </c>
      <c r="N180" s="62">
        <v>0</v>
      </c>
      <c r="O180" s="62">
        <v>0</v>
      </c>
      <c r="P180" s="62">
        <v>0</v>
      </c>
      <c r="Q180" s="62">
        <f>C180*100%</f>
        <v>6000</v>
      </c>
      <c r="R180" s="62">
        <f>C180*100%</f>
        <v>6000</v>
      </c>
    </row>
    <row r="181" spans="1:18" ht="12.75">
      <c r="A181" s="54">
        <v>34</v>
      </c>
      <c r="B181" s="55" t="s">
        <v>33</v>
      </c>
      <c r="C181" s="56">
        <f aca="true" t="shared" si="94" ref="C181:G182">C182</f>
        <v>2000</v>
      </c>
      <c r="D181" s="56">
        <f t="shared" si="94"/>
        <v>0</v>
      </c>
      <c r="E181" s="56">
        <f t="shared" si="94"/>
        <v>2000</v>
      </c>
      <c r="F181" s="56">
        <f t="shared" si="94"/>
        <v>-1500</v>
      </c>
      <c r="G181" s="56">
        <f t="shared" si="94"/>
        <v>500</v>
      </c>
      <c r="H181" s="56">
        <f aca="true" t="shared" si="95" ref="H181:R181">H182</f>
        <v>0</v>
      </c>
      <c r="I181" s="56">
        <f t="shared" si="95"/>
        <v>0</v>
      </c>
      <c r="J181" s="56">
        <f t="shared" si="95"/>
        <v>2000</v>
      </c>
      <c r="K181" s="56">
        <f>K182</f>
        <v>0</v>
      </c>
      <c r="L181" s="56">
        <f>L182</f>
        <v>0</v>
      </c>
      <c r="M181" s="56">
        <f>M182</f>
        <v>0</v>
      </c>
      <c r="N181" s="56">
        <f t="shared" si="95"/>
        <v>0</v>
      </c>
      <c r="O181" s="56">
        <f t="shared" si="95"/>
        <v>0</v>
      </c>
      <c r="P181" s="56">
        <v>0</v>
      </c>
      <c r="Q181" s="56">
        <f t="shared" si="95"/>
        <v>2000</v>
      </c>
      <c r="R181" s="56">
        <f t="shared" si="95"/>
        <v>2000</v>
      </c>
    </row>
    <row r="182" spans="1:18" ht="12.75">
      <c r="A182" s="57">
        <v>343</v>
      </c>
      <c r="B182" s="58" t="s">
        <v>34</v>
      </c>
      <c r="C182" s="59">
        <f t="shared" si="94"/>
        <v>2000</v>
      </c>
      <c r="D182" s="59">
        <f t="shared" si="94"/>
        <v>0</v>
      </c>
      <c r="E182" s="59">
        <f t="shared" si="94"/>
        <v>2000</v>
      </c>
      <c r="F182" s="59">
        <f t="shared" si="94"/>
        <v>-1500</v>
      </c>
      <c r="G182" s="59">
        <f t="shared" si="94"/>
        <v>500</v>
      </c>
      <c r="H182" s="59">
        <f aca="true" t="shared" si="96" ref="H182:R182">H183</f>
        <v>0</v>
      </c>
      <c r="I182" s="59">
        <f t="shared" si="96"/>
        <v>0</v>
      </c>
      <c r="J182" s="59">
        <f t="shared" si="96"/>
        <v>2000</v>
      </c>
      <c r="K182" s="59">
        <f>K183</f>
        <v>0</v>
      </c>
      <c r="L182" s="59">
        <f>L183</f>
        <v>0</v>
      </c>
      <c r="M182" s="59">
        <f t="shared" si="96"/>
        <v>0</v>
      </c>
      <c r="N182" s="59">
        <f t="shared" si="96"/>
        <v>0</v>
      </c>
      <c r="O182" s="59">
        <f t="shared" si="96"/>
        <v>0</v>
      </c>
      <c r="P182" s="59">
        <v>0</v>
      </c>
      <c r="Q182" s="59">
        <f t="shared" si="96"/>
        <v>2000</v>
      </c>
      <c r="R182" s="59">
        <f t="shared" si="96"/>
        <v>2000</v>
      </c>
    </row>
    <row r="183" spans="1:18" ht="12.75" hidden="1">
      <c r="A183" s="60">
        <v>3431</v>
      </c>
      <c r="B183" s="61" t="s">
        <v>68</v>
      </c>
      <c r="C183" s="62">
        <f>SUM(H183:P183)</f>
        <v>2000</v>
      </c>
      <c r="D183" s="62"/>
      <c r="E183" s="62">
        <f>C183+D183</f>
        <v>2000</v>
      </c>
      <c r="F183" s="62">
        <v>-1500</v>
      </c>
      <c r="G183" s="62">
        <f>E183+F183</f>
        <v>500</v>
      </c>
      <c r="H183" s="62">
        <v>0</v>
      </c>
      <c r="I183" s="62">
        <v>0</v>
      </c>
      <c r="J183" s="62">
        <v>2000</v>
      </c>
      <c r="K183" s="62">
        <v>0</v>
      </c>
      <c r="L183" s="62">
        <v>0</v>
      </c>
      <c r="M183" s="62">
        <v>0</v>
      </c>
      <c r="N183" s="62">
        <v>0</v>
      </c>
      <c r="O183" s="62">
        <v>0</v>
      </c>
      <c r="P183" s="62">
        <v>0</v>
      </c>
      <c r="Q183" s="62">
        <f>C183*100%</f>
        <v>2000</v>
      </c>
      <c r="R183" s="62">
        <f>C183*100%</f>
        <v>2000</v>
      </c>
    </row>
    <row r="184" spans="1:18" ht="25.5" customHeight="1">
      <c r="A184" s="143" t="s">
        <v>112</v>
      </c>
      <c r="B184" s="143"/>
      <c r="C184" s="67">
        <f aca="true" t="shared" si="97" ref="C184:E185">C185</f>
        <v>29000</v>
      </c>
      <c r="D184" s="67">
        <f t="shared" si="97"/>
        <v>0</v>
      </c>
      <c r="E184" s="67">
        <f t="shared" si="97"/>
        <v>29000</v>
      </c>
      <c r="F184" s="67">
        <f aca="true" t="shared" si="98" ref="F184:R184">F185</f>
        <v>0</v>
      </c>
      <c r="G184" s="67">
        <f t="shared" si="98"/>
        <v>29000</v>
      </c>
      <c r="H184" s="67">
        <f t="shared" si="98"/>
        <v>0</v>
      </c>
      <c r="I184" s="67">
        <f t="shared" si="98"/>
        <v>0</v>
      </c>
      <c r="J184" s="67">
        <f t="shared" si="98"/>
        <v>0</v>
      </c>
      <c r="K184" s="67">
        <f t="shared" si="98"/>
        <v>0</v>
      </c>
      <c r="L184" s="67">
        <f t="shared" si="98"/>
        <v>0</v>
      </c>
      <c r="M184" s="67">
        <f t="shared" si="98"/>
        <v>0</v>
      </c>
      <c r="N184" s="67">
        <f t="shared" si="98"/>
        <v>29000</v>
      </c>
      <c r="O184" s="67">
        <f t="shared" si="98"/>
        <v>0</v>
      </c>
      <c r="P184" s="67">
        <f t="shared" si="98"/>
        <v>0</v>
      </c>
      <c r="Q184" s="67">
        <f t="shared" si="98"/>
        <v>29000</v>
      </c>
      <c r="R184" s="67">
        <f t="shared" si="98"/>
        <v>29000</v>
      </c>
    </row>
    <row r="185" spans="1:18" ht="12.75">
      <c r="A185" s="70">
        <v>3</v>
      </c>
      <c r="B185" s="71" t="s">
        <v>23</v>
      </c>
      <c r="C185" s="53">
        <f t="shared" si="97"/>
        <v>29000</v>
      </c>
      <c r="D185" s="53">
        <f t="shared" si="97"/>
        <v>0</v>
      </c>
      <c r="E185" s="53">
        <f t="shared" si="97"/>
        <v>29000</v>
      </c>
      <c r="F185" s="53">
        <f aca="true" t="shared" si="99" ref="F185:R185">F186</f>
        <v>0</v>
      </c>
      <c r="G185" s="53">
        <f t="shared" si="99"/>
        <v>29000</v>
      </c>
      <c r="H185" s="53">
        <f t="shared" si="99"/>
        <v>0</v>
      </c>
      <c r="I185" s="53">
        <f t="shared" si="99"/>
        <v>0</v>
      </c>
      <c r="J185" s="53">
        <f t="shared" si="99"/>
        <v>0</v>
      </c>
      <c r="K185" s="53">
        <f t="shared" si="99"/>
        <v>0</v>
      </c>
      <c r="L185" s="53">
        <f t="shared" si="99"/>
        <v>0</v>
      </c>
      <c r="M185" s="53">
        <f t="shared" si="99"/>
        <v>0</v>
      </c>
      <c r="N185" s="53">
        <f t="shared" si="99"/>
        <v>29000</v>
      </c>
      <c r="O185" s="53">
        <f t="shared" si="99"/>
        <v>0</v>
      </c>
      <c r="P185" s="53">
        <f t="shared" si="99"/>
        <v>0</v>
      </c>
      <c r="Q185" s="53">
        <f t="shared" si="99"/>
        <v>29000</v>
      </c>
      <c r="R185" s="53">
        <f t="shared" si="99"/>
        <v>29000</v>
      </c>
    </row>
    <row r="186" spans="1:18" ht="12.75">
      <c r="A186" s="68">
        <v>32</v>
      </c>
      <c r="B186" s="69" t="s">
        <v>28</v>
      </c>
      <c r="C186" s="80">
        <f>C187+C190+C194+C197</f>
        <v>29000</v>
      </c>
      <c r="D186" s="80">
        <f>D187+D190+D194+D197</f>
        <v>0</v>
      </c>
      <c r="E186" s="80">
        <f>E187+E190+E194+E197</f>
        <v>29000</v>
      </c>
      <c r="F186" s="80">
        <f aca="true" t="shared" si="100" ref="F186:R186">F187+F190+F194+F197</f>
        <v>0</v>
      </c>
      <c r="G186" s="80">
        <f t="shared" si="100"/>
        <v>29000</v>
      </c>
      <c r="H186" s="80">
        <f t="shared" si="100"/>
        <v>0</v>
      </c>
      <c r="I186" s="80">
        <f t="shared" si="100"/>
        <v>0</v>
      </c>
      <c r="J186" s="80">
        <f t="shared" si="100"/>
        <v>0</v>
      </c>
      <c r="K186" s="80">
        <f t="shared" si="100"/>
        <v>0</v>
      </c>
      <c r="L186" s="80">
        <f t="shared" si="100"/>
        <v>0</v>
      </c>
      <c r="M186" s="80">
        <f t="shared" si="100"/>
        <v>0</v>
      </c>
      <c r="N186" s="80">
        <f t="shared" si="100"/>
        <v>29000</v>
      </c>
      <c r="O186" s="80">
        <f t="shared" si="100"/>
        <v>0</v>
      </c>
      <c r="P186" s="80">
        <f t="shared" si="100"/>
        <v>0</v>
      </c>
      <c r="Q186" s="80">
        <f t="shared" si="100"/>
        <v>29000</v>
      </c>
      <c r="R186" s="80">
        <f t="shared" si="100"/>
        <v>29000</v>
      </c>
    </row>
    <row r="187" spans="1:18" ht="12.75">
      <c r="A187" s="73">
        <v>321</v>
      </c>
      <c r="B187" s="74" t="s">
        <v>29</v>
      </c>
      <c r="C187" s="59">
        <f>SUM(C188:C189)</f>
        <v>2000</v>
      </c>
      <c r="D187" s="59">
        <f>SUM(D188:D189)</f>
        <v>0</v>
      </c>
      <c r="E187" s="59">
        <f>SUM(E188:E189)</f>
        <v>2000</v>
      </c>
      <c r="F187" s="59">
        <f aca="true" t="shared" si="101" ref="F187:R187">SUM(F188:F189)</f>
        <v>0</v>
      </c>
      <c r="G187" s="59">
        <f t="shared" si="101"/>
        <v>2000</v>
      </c>
      <c r="H187" s="59">
        <f t="shared" si="101"/>
        <v>0</v>
      </c>
      <c r="I187" s="59">
        <f t="shared" si="101"/>
        <v>0</v>
      </c>
      <c r="J187" s="59">
        <f t="shared" si="101"/>
        <v>0</v>
      </c>
      <c r="K187" s="59">
        <f t="shared" si="101"/>
        <v>0</v>
      </c>
      <c r="L187" s="59">
        <f t="shared" si="101"/>
        <v>0</v>
      </c>
      <c r="M187" s="59">
        <f t="shared" si="101"/>
        <v>0</v>
      </c>
      <c r="N187" s="59">
        <f t="shared" si="101"/>
        <v>2000</v>
      </c>
      <c r="O187" s="59">
        <f t="shared" si="101"/>
        <v>0</v>
      </c>
      <c r="P187" s="59">
        <f t="shared" si="101"/>
        <v>0</v>
      </c>
      <c r="Q187" s="59">
        <f t="shared" si="101"/>
        <v>2000</v>
      </c>
      <c r="R187" s="59">
        <f t="shared" si="101"/>
        <v>2000</v>
      </c>
    </row>
    <row r="188" spans="1:18" ht="12.75" hidden="1">
      <c r="A188" s="78">
        <v>3211</v>
      </c>
      <c r="B188" s="61" t="s">
        <v>47</v>
      </c>
      <c r="C188" s="62">
        <f>SUM(H188:P188)</f>
        <v>1000</v>
      </c>
      <c r="D188" s="62"/>
      <c r="E188" s="62">
        <f>C188+D188</f>
        <v>1000</v>
      </c>
      <c r="F188" s="62">
        <v>0</v>
      </c>
      <c r="G188" s="62">
        <f>E188+F188</f>
        <v>1000</v>
      </c>
      <c r="H188" s="62">
        <v>0</v>
      </c>
      <c r="I188" s="62">
        <v>0</v>
      </c>
      <c r="J188" s="62">
        <v>0</v>
      </c>
      <c r="K188" s="62">
        <v>0</v>
      </c>
      <c r="L188" s="62">
        <v>0</v>
      </c>
      <c r="M188" s="62">
        <v>0</v>
      </c>
      <c r="N188" s="62">
        <v>1000</v>
      </c>
      <c r="O188" s="62">
        <v>0</v>
      </c>
      <c r="P188" s="62">
        <v>0</v>
      </c>
      <c r="Q188" s="62">
        <f>C188*100%</f>
        <v>1000</v>
      </c>
      <c r="R188" s="62">
        <f>C188*100%</f>
        <v>1000</v>
      </c>
    </row>
    <row r="189" spans="1:18" ht="12.75" hidden="1">
      <c r="A189" s="78">
        <v>3213</v>
      </c>
      <c r="B189" s="79" t="s">
        <v>49</v>
      </c>
      <c r="C189" s="62">
        <f>SUM(H189:P189)</f>
        <v>1000</v>
      </c>
      <c r="D189" s="62"/>
      <c r="E189" s="62">
        <f>C189+D189</f>
        <v>1000</v>
      </c>
      <c r="F189" s="62">
        <v>0</v>
      </c>
      <c r="G189" s="62">
        <f>E189+F189</f>
        <v>1000</v>
      </c>
      <c r="H189" s="62">
        <v>0</v>
      </c>
      <c r="I189" s="62">
        <v>0</v>
      </c>
      <c r="J189" s="62">
        <v>0</v>
      </c>
      <c r="K189" s="62">
        <v>0</v>
      </c>
      <c r="L189" s="62">
        <v>0</v>
      </c>
      <c r="M189" s="62">
        <v>0</v>
      </c>
      <c r="N189" s="62">
        <v>1000</v>
      </c>
      <c r="O189" s="62">
        <v>0</v>
      </c>
      <c r="P189" s="62">
        <v>0</v>
      </c>
      <c r="Q189" s="62">
        <f>C189*100%</f>
        <v>1000</v>
      </c>
      <c r="R189" s="62">
        <f>C189*100%</f>
        <v>1000</v>
      </c>
    </row>
    <row r="190" spans="1:18" ht="12.75">
      <c r="A190" s="73">
        <v>322</v>
      </c>
      <c r="B190" s="74" t="s">
        <v>30</v>
      </c>
      <c r="C190" s="59">
        <f>SUM(C191:C193)</f>
        <v>10000</v>
      </c>
      <c r="D190" s="59">
        <f>SUM(D191:D193)</f>
        <v>0</v>
      </c>
      <c r="E190" s="59">
        <f>SUM(E191:E193)</f>
        <v>10000</v>
      </c>
      <c r="F190" s="59">
        <f aca="true" t="shared" si="102" ref="F190:R190">SUM(F191:F193)</f>
        <v>0</v>
      </c>
      <c r="G190" s="59">
        <f t="shared" si="102"/>
        <v>10000</v>
      </c>
      <c r="H190" s="59">
        <f t="shared" si="102"/>
        <v>0</v>
      </c>
      <c r="I190" s="59">
        <f t="shared" si="102"/>
        <v>0</v>
      </c>
      <c r="J190" s="59">
        <f t="shared" si="102"/>
        <v>0</v>
      </c>
      <c r="K190" s="59">
        <f t="shared" si="102"/>
        <v>0</v>
      </c>
      <c r="L190" s="59">
        <f t="shared" si="102"/>
        <v>0</v>
      </c>
      <c r="M190" s="59">
        <f t="shared" si="102"/>
        <v>0</v>
      </c>
      <c r="N190" s="59">
        <f t="shared" si="102"/>
        <v>10000</v>
      </c>
      <c r="O190" s="59">
        <f t="shared" si="102"/>
        <v>0</v>
      </c>
      <c r="P190" s="59">
        <f t="shared" si="102"/>
        <v>0</v>
      </c>
      <c r="Q190" s="59">
        <f t="shared" si="102"/>
        <v>10000</v>
      </c>
      <c r="R190" s="59">
        <f t="shared" si="102"/>
        <v>10000</v>
      </c>
    </row>
    <row r="191" spans="1:18" ht="12.75" hidden="1">
      <c r="A191" s="60">
        <v>3221</v>
      </c>
      <c r="B191" s="61" t="s">
        <v>51</v>
      </c>
      <c r="C191" s="62">
        <f>SUM(H191:P191)</f>
        <v>2000</v>
      </c>
      <c r="D191" s="62"/>
      <c r="E191" s="62">
        <f>C191+D191</f>
        <v>2000</v>
      </c>
      <c r="F191" s="62">
        <v>0</v>
      </c>
      <c r="G191" s="62">
        <f>E191+F191</f>
        <v>2000</v>
      </c>
      <c r="H191" s="62">
        <v>0</v>
      </c>
      <c r="I191" s="62">
        <v>0</v>
      </c>
      <c r="J191" s="62">
        <v>0</v>
      </c>
      <c r="K191" s="62">
        <v>0</v>
      </c>
      <c r="L191" s="62">
        <v>0</v>
      </c>
      <c r="M191" s="62">
        <v>0</v>
      </c>
      <c r="N191" s="62">
        <v>2000</v>
      </c>
      <c r="O191" s="62">
        <v>0</v>
      </c>
      <c r="P191" s="62">
        <v>0</v>
      </c>
      <c r="Q191" s="62">
        <f>C191*100%</f>
        <v>2000</v>
      </c>
      <c r="R191" s="62">
        <f>C191*100%</f>
        <v>2000</v>
      </c>
    </row>
    <row r="192" spans="1:18" ht="12.75" hidden="1">
      <c r="A192" s="60">
        <v>3225</v>
      </c>
      <c r="B192" s="61" t="s">
        <v>55</v>
      </c>
      <c r="C192" s="62">
        <f>SUM(H192:P192)</f>
        <v>6000</v>
      </c>
      <c r="D192" s="62"/>
      <c r="E192" s="62">
        <f>C192+D192</f>
        <v>6000</v>
      </c>
      <c r="F192" s="62">
        <v>0</v>
      </c>
      <c r="G192" s="62">
        <f>E192+F192</f>
        <v>6000</v>
      </c>
      <c r="H192" s="62">
        <v>0</v>
      </c>
      <c r="I192" s="62">
        <v>0</v>
      </c>
      <c r="J192" s="62">
        <v>0</v>
      </c>
      <c r="K192" s="62">
        <v>0</v>
      </c>
      <c r="L192" s="62">
        <v>0</v>
      </c>
      <c r="M192" s="62">
        <v>0</v>
      </c>
      <c r="N192" s="62">
        <v>6000</v>
      </c>
      <c r="O192" s="62">
        <v>0</v>
      </c>
      <c r="P192" s="62">
        <v>0</v>
      </c>
      <c r="Q192" s="62">
        <f>C192*100%</f>
        <v>6000</v>
      </c>
      <c r="R192" s="62">
        <f>C192*100%</f>
        <v>6000</v>
      </c>
    </row>
    <row r="193" spans="1:18" ht="12.75" customHeight="1" hidden="1">
      <c r="A193" s="60">
        <v>3227</v>
      </c>
      <c r="B193" s="61" t="s">
        <v>56</v>
      </c>
      <c r="C193" s="62">
        <f>SUM(H193:P193)</f>
        <v>2000</v>
      </c>
      <c r="D193" s="62"/>
      <c r="E193" s="62">
        <f>C193+D193</f>
        <v>2000</v>
      </c>
      <c r="F193" s="62">
        <v>0</v>
      </c>
      <c r="G193" s="62">
        <f>E193+F193</f>
        <v>2000</v>
      </c>
      <c r="H193" s="62">
        <v>0</v>
      </c>
      <c r="I193" s="62">
        <v>0</v>
      </c>
      <c r="J193" s="62">
        <v>0</v>
      </c>
      <c r="K193" s="62">
        <v>0</v>
      </c>
      <c r="L193" s="62">
        <v>0</v>
      </c>
      <c r="M193" s="62">
        <v>0</v>
      </c>
      <c r="N193" s="62">
        <v>2000</v>
      </c>
      <c r="O193" s="62">
        <v>0</v>
      </c>
      <c r="P193" s="62">
        <v>0</v>
      </c>
      <c r="Q193" s="62">
        <f>C193*100%</f>
        <v>2000</v>
      </c>
      <c r="R193" s="62">
        <f>C193*100%</f>
        <v>2000</v>
      </c>
    </row>
    <row r="194" spans="1:18" ht="12.75" customHeight="1">
      <c r="A194" s="57">
        <v>323</v>
      </c>
      <c r="B194" s="58" t="s">
        <v>31</v>
      </c>
      <c r="C194" s="59">
        <f>SUM(C195:C196)</f>
        <v>8000</v>
      </c>
      <c r="D194" s="59">
        <f>SUM(D195:D196)</f>
        <v>0</v>
      </c>
      <c r="E194" s="59">
        <f>SUM(E195:E196)</f>
        <v>8000</v>
      </c>
      <c r="F194" s="59">
        <f aca="true" t="shared" si="103" ref="F194:R194">SUM(F195:F196)</f>
        <v>0</v>
      </c>
      <c r="G194" s="59">
        <f t="shared" si="103"/>
        <v>8000</v>
      </c>
      <c r="H194" s="59">
        <f t="shared" si="103"/>
        <v>0</v>
      </c>
      <c r="I194" s="59">
        <f t="shared" si="103"/>
        <v>0</v>
      </c>
      <c r="J194" s="59">
        <f t="shared" si="103"/>
        <v>0</v>
      </c>
      <c r="K194" s="59">
        <f t="shared" si="103"/>
        <v>0</v>
      </c>
      <c r="L194" s="59">
        <f t="shared" si="103"/>
        <v>0</v>
      </c>
      <c r="M194" s="59">
        <f t="shared" si="103"/>
        <v>0</v>
      </c>
      <c r="N194" s="59">
        <f t="shared" si="103"/>
        <v>8000</v>
      </c>
      <c r="O194" s="59">
        <f t="shared" si="103"/>
        <v>0</v>
      </c>
      <c r="P194" s="59">
        <f t="shared" si="103"/>
        <v>0</v>
      </c>
      <c r="Q194" s="59">
        <f t="shared" si="103"/>
        <v>8000</v>
      </c>
      <c r="R194" s="59">
        <f t="shared" si="103"/>
        <v>8000</v>
      </c>
    </row>
    <row r="195" spans="1:18" ht="12.75" customHeight="1" hidden="1">
      <c r="A195" s="60">
        <v>3237</v>
      </c>
      <c r="B195" s="61" t="s">
        <v>61</v>
      </c>
      <c r="C195" s="62">
        <f>SUM(H195:P195)</f>
        <v>7000</v>
      </c>
      <c r="D195" s="62"/>
      <c r="E195" s="62">
        <f>C195+D195</f>
        <v>7000</v>
      </c>
      <c r="F195" s="62">
        <v>0</v>
      </c>
      <c r="G195" s="62">
        <f>E195+F195</f>
        <v>7000</v>
      </c>
      <c r="H195" s="62">
        <v>0</v>
      </c>
      <c r="I195" s="62">
        <v>0</v>
      </c>
      <c r="J195" s="62">
        <v>0</v>
      </c>
      <c r="K195" s="62">
        <v>0</v>
      </c>
      <c r="L195" s="62">
        <v>0</v>
      </c>
      <c r="M195" s="62">
        <v>0</v>
      </c>
      <c r="N195" s="62">
        <v>7000</v>
      </c>
      <c r="O195" s="62">
        <v>0</v>
      </c>
      <c r="P195" s="62">
        <v>0</v>
      </c>
      <c r="Q195" s="62">
        <f>C195*100%</f>
        <v>7000</v>
      </c>
      <c r="R195" s="62">
        <f>C195*100%</f>
        <v>7000</v>
      </c>
    </row>
    <row r="196" spans="1:18" ht="12.75" customHeight="1" hidden="1">
      <c r="A196" s="60">
        <v>3239</v>
      </c>
      <c r="B196" s="61" t="s">
        <v>63</v>
      </c>
      <c r="C196" s="62">
        <f>SUM(H196:P196)</f>
        <v>1000</v>
      </c>
      <c r="D196" s="62"/>
      <c r="E196" s="62">
        <f>C196+D196</f>
        <v>1000</v>
      </c>
      <c r="F196" s="62">
        <v>0</v>
      </c>
      <c r="G196" s="62">
        <f>E196+F196</f>
        <v>1000</v>
      </c>
      <c r="H196" s="62">
        <v>0</v>
      </c>
      <c r="I196" s="62">
        <v>0</v>
      </c>
      <c r="J196" s="62">
        <v>0</v>
      </c>
      <c r="K196" s="62">
        <v>0</v>
      </c>
      <c r="L196" s="62">
        <v>0</v>
      </c>
      <c r="M196" s="62">
        <v>0</v>
      </c>
      <c r="N196" s="62">
        <v>1000</v>
      </c>
      <c r="O196" s="62">
        <v>0</v>
      </c>
      <c r="P196" s="62">
        <v>0</v>
      </c>
      <c r="Q196" s="62">
        <f>C196*100%</f>
        <v>1000</v>
      </c>
      <c r="R196" s="62">
        <f>C196*100%</f>
        <v>1000</v>
      </c>
    </row>
    <row r="197" spans="1:18" ht="23.25" customHeight="1">
      <c r="A197" s="57">
        <v>329</v>
      </c>
      <c r="B197" s="58" t="s">
        <v>32</v>
      </c>
      <c r="C197" s="59">
        <f>C198</f>
        <v>9000</v>
      </c>
      <c r="D197" s="59">
        <f>D198</f>
        <v>0</v>
      </c>
      <c r="E197" s="59">
        <f>E198</f>
        <v>9000</v>
      </c>
      <c r="F197" s="59">
        <f aca="true" t="shared" si="104" ref="F197:R197">F198</f>
        <v>0</v>
      </c>
      <c r="G197" s="59">
        <f t="shared" si="104"/>
        <v>9000</v>
      </c>
      <c r="H197" s="59">
        <f t="shared" si="104"/>
        <v>0</v>
      </c>
      <c r="I197" s="59">
        <f t="shared" si="104"/>
        <v>0</v>
      </c>
      <c r="J197" s="59">
        <f t="shared" si="104"/>
        <v>0</v>
      </c>
      <c r="K197" s="59">
        <f t="shared" si="104"/>
        <v>0</v>
      </c>
      <c r="L197" s="59">
        <f t="shared" si="104"/>
        <v>0</v>
      </c>
      <c r="M197" s="59">
        <f t="shared" si="104"/>
        <v>0</v>
      </c>
      <c r="N197" s="59">
        <f t="shared" si="104"/>
        <v>9000</v>
      </c>
      <c r="O197" s="59">
        <f t="shared" si="104"/>
        <v>0</v>
      </c>
      <c r="P197" s="59">
        <f t="shared" si="104"/>
        <v>0</v>
      </c>
      <c r="Q197" s="59">
        <f t="shared" si="104"/>
        <v>9000</v>
      </c>
      <c r="R197" s="59">
        <f t="shared" si="104"/>
        <v>9000</v>
      </c>
    </row>
    <row r="198" spans="1:18" ht="12.75" customHeight="1" hidden="1">
      <c r="A198" s="60">
        <v>3299</v>
      </c>
      <c r="B198" s="61" t="s">
        <v>32</v>
      </c>
      <c r="C198" s="62">
        <f>SUM(H198:P198)</f>
        <v>9000</v>
      </c>
      <c r="D198" s="62"/>
      <c r="E198" s="62">
        <f>C198+D198</f>
        <v>9000</v>
      </c>
      <c r="F198" s="62">
        <v>0</v>
      </c>
      <c r="G198" s="62">
        <f>E198+F198</f>
        <v>9000</v>
      </c>
      <c r="H198" s="62">
        <v>0</v>
      </c>
      <c r="I198" s="62">
        <v>0</v>
      </c>
      <c r="J198" s="62">
        <v>0</v>
      </c>
      <c r="K198" s="62">
        <v>0</v>
      </c>
      <c r="L198" s="62">
        <v>0</v>
      </c>
      <c r="M198" s="62">
        <v>0</v>
      </c>
      <c r="N198" s="62">
        <v>9000</v>
      </c>
      <c r="O198" s="62">
        <v>0</v>
      </c>
      <c r="P198" s="62"/>
      <c r="Q198" s="62">
        <f>C198*100%</f>
        <v>9000</v>
      </c>
      <c r="R198" s="62">
        <f>C198*100%</f>
        <v>9000</v>
      </c>
    </row>
    <row r="199" spans="1:18" ht="12.75" customHeight="1">
      <c r="A199" s="145" t="s">
        <v>127</v>
      </c>
      <c r="B199" s="146"/>
      <c r="C199" s="67">
        <f>C200</f>
        <v>602500</v>
      </c>
      <c r="D199" s="67">
        <f aca="true" t="shared" si="105" ref="D199:R199">D200</f>
        <v>262900</v>
      </c>
      <c r="E199" s="67">
        <f t="shared" si="105"/>
        <v>863400</v>
      </c>
      <c r="F199" s="67">
        <f t="shared" si="105"/>
        <v>0</v>
      </c>
      <c r="G199" s="67">
        <f t="shared" si="105"/>
        <v>0</v>
      </c>
      <c r="H199" s="67">
        <f t="shared" si="105"/>
        <v>0</v>
      </c>
      <c r="I199" s="67">
        <f t="shared" si="105"/>
        <v>0</v>
      </c>
      <c r="J199" s="67">
        <f t="shared" si="105"/>
        <v>144280</v>
      </c>
      <c r="K199" s="67">
        <f t="shared" si="105"/>
        <v>0</v>
      </c>
      <c r="L199" s="67">
        <f t="shared" si="105"/>
        <v>0</v>
      </c>
      <c r="M199" s="67">
        <f t="shared" si="105"/>
        <v>458220</v>
      </c>
      <c r="N199" s="67">
        <f t="shared" si="105"/>
        <v>0</v>
      </c>
      <c r="O199" s="67">
        <f t="shared" si="105"/>
        <v>0</v>
      </c>
      <c r="P199" s="67">
        <f t="shared" si="105"/>
        <v>0</v>
      </c>
      <c r="Q199" s="67">
        <f t="shared" si="105"/>
        <v>602500</v>
      </c>
      <c r="R199" s="67">
        <f t="shared" si="105"/>
        <v>602500</v>
      </c>
    </row>
    <row r="200" spans="1:18" ht="12.75" customHeight="1">
      <c r="A200" s="51">
        <v>3</v>
      </c>
      <c r="B200" s="52" t="s">
        <v>23</v>
      </c>
      <c r="C200" s="53">
        <f aca="true" t="shared" si="106" ref="C200:R200">C201+C210</f>
        <v>602500</v>
      </c>
      <c r="D200" s="53">
        <f t="shared" si="106"/>
        <v>262900</v>
      </c>
      <c r="E200" s="53">
        <f t="shared" si="106"/>
        <v>863400</v>
      </c>
      <c r="F200" s="53">
        <f t="shared" si="106"/>
        <v>0</v>
      </c>
      <c r="G200" s="53">
        <f t="shared" si="106"/>
        <v>0</v>
      </c>
      <c r="H200" s="53">
        <f t="shared" si="106"/>
        <v>0</v>
      </c>
      <c r="I200" s="53">
        <f t="shared" si="106"/>
        <v>0</v>
      </c>
      <c r="J200" s="53">
        <f t="shared" si="106"/>
        <v>144280</v>
      </c>
      <c r="K200" s="53">
        <f t="shared" si="106"/>
        <v>0</v>
      </c>
      <c r="L200" s="53">
        <f t="shared" si="106"/>
        <v>0</v>
      </c>
      <c r="M200" s="53">
        <f t="shared" si="106"/>
        <v>458220</v>
      </c>
      <c r="N200" s="53">
        <f t="shared" si="106"/>
        <v>0</v>
      </c>
      <c r="O200" s="53">
        <f t="shared" si="106"/>
        <v>0</v>
      </c>
      <c r="P200" s="53">
        <f t="shared" si="106"/>
        <v>0</v>
      </c>
      <c r="Q200" s="53">
        <f t="shared" si="106"/>
        <v>602500</v>
      </c>
      <c r="R200" s="53">
        <f t="shared" si="106"/>
        <v>602500</v>
      </c>
    </row>
    <row r="201" spans="1:18" ht="12.75" customHeight="1">
      <c r="A201" s="54">
        <v>31</v>
      </c>
      <c r="B201" s="55" t="s">
        <v>24</v>
      </c>
      <c r="C201" s="56">
        <f>C202+C206+C208</f>
        <v>590000</v>
      </c>
      <c r="D201" s="56">
        <f aca="true" t="shared" si="107" ref="D201:R201">D202+D206+D208</f>
        <v>262900</v>
      </c>
      <c r="E201" s="56">
        <f t="shared" si="107"/>
        <v>852900</v>
      </c>
      <c r="F201" s="56">
        <f t="shared" si="107"/>
        <v>0</v>
      </c>
      <c r="G201" s="56">
        <f t="shared" si="107"/>
        <v>0</v>
      </c>
      <c r="H201" s="56">
        <f t="shared" si="107"/>
        <v>0</v>
      </c>
      <c r="I201" s="56">
        <f t="shared" si="107"/>
        <v>0</v>
      </c>
      <c r="J201" s="56">
        <f t="shared" si="107"/>
        <v>139760</v>
      </c>
      <c r="K201" s="56">
        <f t="shared" si="107"/>
        <v>0</v>
      </c>
      <c r="L201" s="56">
        <f t="shared" si="107"/>
        <v>0</v>
      </c>
      <c r="M201" s="56">
        <f t="shared" si="107"/>
        <v>450240</v>
      </c>
      <c r="N201" s="56">
        <f t="shared" si="107"/>
        <v>0</v>
      </c>
      <c r="O201" s="56">
        <f t="shared" si="107"/>
        <v>0</v>
      </c>
      <c r="P201" s="56">
        <f t="shared" si="107"/>
        <v>0</v>
      </c>
      <c r="Q201" s="56">
        <f t="shared" si="107"/>
        <v>590000</v>
      </c>
      <c r="R201" s="56">
        <f t="shared" si="107"/>
        <v>590000</v>
      </c>
    </row>
    <row r="202" spans="1:18" ht="12.75" customHeight="1">
      <c r="A202" s="57">
        <v>311</v>
      </c>
      <c r="B202" s="58" t="s">
        <v>25</v>
      </c>
      <c r="C202" s="59">
        <f>SUM(C203:C205)</f>
        <v>495500</v>
      </c>
      <c r="D202" s="59">
        <f aca="true" t="shared" si="108" ref="D202:R202">SUM(D203:D205)</f>
        <v>218000</v>
      </c>
      <c r="E202" s="59">
        <f t="shared" si="108"/>
        <v>713500</v>
      </c>
      <c r="F202" s="59">
        <f t="shared" si="108"/>
        <v>0</v>
      </c>
      <c r="G202" s="59">
        <f t="shared" si="108"/>
        <v>0</v>
      </c>
      <c r="H202" s="59">
        <f t="shared" si="108"/>
        <v>0</v>
      </c>
      <c r="I202" s="59">
        <f t="shared" si="108"/>
        <v>0</v>
      </c>
      <c r="J202" s="59">
        <f t="shared" si="108"/>
        <v>120680</v>
      </c>
      <c r="K202" s="59">
        <f t="shared" si="108"/>
        <v>0</v>
      </c>
      <c r="L202" s="59">
        <f t="shared" si="108"/>
        <v>0</v>
      </c>
      <c r="M202" s="59">
        <f t="shared" si="108"/>
        <v>374820</v>
      </c>
      <c r="N202" s="59">
        <f t="shared" si="108"/>
        <v>0</v>
      </c>
      <c r="O202" s="59">
        <f t="shared" si="108"/>
        <v>0</v>
      </c>
      <c r="P202" s="59">
        <f t="shared" si="108"/>
        <v>0</v>
      </c>
      <c r="Q202" s="59">
        <f t="shared" si="108"/>
        <v>495500</v>
      </c>
      <c r="R202" s="59">
        <f t="shared" si="108"/>
        <v>495500</v>
      </c>
    </row>
    <row r="203" spans="1:18" ht="12.75" customHeight="1" hidden="1">
      <c r="A203" s="60">
        <v>3111</v>
      </c>
      <c r="B203" s="61" t="s">
        <v>43</v>
      </c>
      <c r="C203" s="62">
        <f>SUM(H203:P203)</f>
        <v>482000</v>
      </c>
      <c r="D203" s="62">
        <v>218000</v>
      </c>
      <c r="E203" s="62">
        <f>C203+D203</f>
        <v>700000</v>
      </c>
      <c r="F203" s="62"/>
      <c r="G203" s="62"/>
      <c r="H203" s="62">
        <v>0</v>
      </c>
      <c r="I203" s="62">
        <v>0</v>
      </c>
      <c r="J203" s="62">
        <v>115680</v>
      </c>
      <c r="K203" s="62">
        <v>0</v>
      </c>
      <c r="L203" s="62">
        <v>0</v>
      </c>
      <c r="M203" s="62">
        <v>366320</v>
      </c>
      <c r="N203" s="62">
        <v>0</v>
      </c>
      <c r="O203" s="62">
        <v>0</v>
      </c>
      <c r="P203" s="62">
        <v>0</v>
      </c>
      <c r="Q203" s="62">
        <f>C203*100%</f>
        <v>482000</v>
      </c>
      <c r="R203" s="62">
        <f>C203*100%</f>
        <v>482000</v>
      </c>
    </row>
    <row r="204" spans="1:18" ht="12.75" customHeight="1" hidden="1">
      <c r="A204" s="60">
        <v>3113</v>
      </c>
      <c r="B204" s="61" t="s">
        <v>44</v>
      </c>
      <c r="C204" s="62">
        <f>SUM(H204:P204)</f>
        <v>10500</v>
      </c>
      <c r="D204" s="62"/>
      <c r="E204" s="62">
        <f>C204+D204</f>
        <v>10500</v>
      </c>
      <c r="F204" s="62"/>
      <c r="G204" s="62"/>
      <c r="H204" s="62">
        <v>0</v>
      </c>
      <c r="I204" s="62">
        <v>0</v>
      </c>
      <c r="J204" s="62">
        <v>3800</v>
      </c>
      <c r="K204" s="62">
        <v>0</v>
      </c>
      <c r="L204" s="62">
        <v>0</v>
      </c>
      <c r="M204" s="62">
        <v>6700</v>
      </c>
      <c r="N204" s="62">
        <v>0</v>
      </c>
      <c r="O204" s="62">
        <v>0</v>
      </c>
      <c r="P204" s="62">
        <v>0</v>
      </c>
      <c r="Q204" s="62">
        <f>C204*100%</f>
        <v>10500</v>
      </c>
      <c r="R204" s="62">
        <f>C204*100%</f>
        <v>10500</v>
      </c>
    </row>
    <row r="205" spans="1:18" ht="12.75" customHeight="1" hidden="1">
      <c r="A205" s="60">
        <v>3114</v>
      </c>
      <c r="B205" s="61" t="s">
        <v>45</v>
      </c>
      <c r="C205" s="62">
        <f>SUM(H205:P205)</f>
        <v>3000</v>
      </c>
      <c r="D205" s="62"/>
      <c r="E205" s="62">
        <f>C205+D205</f>
        <v>3000</v>
      </c>
      <c r="F205" s="62"/>
      <c r="G205" s="62"/>
      <c r="H205" s="62">
        <v>0</v>
      </c>
      <c r="I205" s="62">
        <v>0</v>
      </c>
      <c r="J205" s="62">
        <v>1200</v>
      </c>
      <c r="K205" s="62">
        <v>0</v>
      </c>
      <c r="L205" s="62">
        <v>0</v>
      </c>
      <c r="M205" s="62">
        <v>1800</v>
      </c>
      <c r="N205" s="62">
        <v>0</v>
      </c>
      <c r="O205" s="62">
        <v>0</v>
      </c>
      <c r="P205" s="62">
        <v>0</v>
      </c>
      <c r="Q205" s="62">
        <f>C205*100%</f>
        <v>3000</v>
      </c>
      <c r="R205" s="62">
        <f>C205*100%</f>
        <v>3000</v>
      </c>
    </row>
    <row r="206" spans="1:18" ht="12.75" customHeight="1">
      <c r="A206" s="57">
        <v>312</v>
      </c>
      <c r="B206" s="58" t="s">
        <v>26</v>
      </c>
      <c r="C206" s="59">
        <f>C207</f>
        <v>15000</v>
      </c>
      <c r="D206" s="59">
        <f aca="true" t="shared" si="109" ref="D206:P206">D207</f>
        <v>9000</v>
      </c>
      <c r="E206" s="59">
        <f t="shared" si="109"/>
        <v>24000</v>
      </c>
      <c r="F206" s="59">
        <f t="shared" si="109"/>
        <v>0</v>
      </c>
      <c r="G206" s="59">
        <f t="shared" si="109"/>
        <v>0</v>
      </c>
      <c r="H206" s="59">
        <f t="shared" si="109"/>
        <v>0</v>
      </c>
      <c r="I206" s="59">
        <f t="shared" si="109"/>
        <v>0</v>
      </c>
      <c r="J206" s="59">
        <f t="shared" si="109"/>
        <v>0</v>
      </c>
      <c r="K206" s="59">
        <f t="shared" si="109"/>
        <v>0</v>
      </c>
      <c r="L206" s="59">
        <f t="shared" si="109"/>
        <v>0</v>
      </c>
      <c r="M206" s="59">
        <f t="shared" si="109"/>
        <v>15000</v>
      </c>
      <c r="N206" s="59">
        <f t="shared" si="109"/>
        <v>0</v>
      </c>
      <c r="O206" s="59">
        <f t="shared" si="109"/>
        <v>0</v>
      </c>
      <c r="P206" s="59">
        <f t="shared" si="109"/>
        <v>0</v>
      </c>
      <c r="Q206" s="59">
        <f>Q207</f>
        <v>15000</v>
      </c>
      <c r="R206" s="59">
        <f>R207</f>
        <v>15000</v>
      </c>
    </row>
    <row r="207" spans="1:18" ht="12.75" customHeight="1" hidden="1">
      <c r="A207" s="60">
        <v>3121</v>
      </c>
      <c r="B207" s="61" t="s">
        <v>26</v>
      </c>
      <c r="C207" s="62">
        <f>SUM(H207:P207)</f>
        <v>15000</v>
      </c>
      <c r="D207" s="62">
        <v>9000</v>
      </c>
      <c r="E207" s="62">
        <f>C207+D207</f>
        <v>24000</v>
      </c>
      <c r="F207" s="62"/>
      <c r="G207" s="62"/>
      <c r="H207" s="62">
        <v>0</v>
      </c>
      <c r="I207" s="62">
        <v>0</v>
      </c>
      <c r="J207" s="62">
        <v>0</v>
      </c>
      <c r="K207" s="62">
        <v>0</v>
      </c>
      <c r="L207" s="62">
        <v>0</v>
      </c>
      <c r="M207" s="62">
        <v>15000</v>
      </c>
      <c r="N207" s="62">
        <v>0</v>
      </c>
      <c r="O207" s="62">
        <v>0</v>
      </c>
      <c r="P207" s="62">
        <v>0</v>
      </c>
      <c r="Q207" s="62">
        <f>C207*100%</f>
        <v>15000</v>
      </c>
      <c r="R207" s="62">
        <f>C207*100%</f>
        <v>15000</v>
      </c>
    </row>
    <row r="208" spans="1:18" ht="12.75" customHeight="1">
      <c r="A208" s="57">
        <v>313</v>
      </c>
      <c r="B208" s="58" t="s">
        <v>27</v>
      </c>
      <c r="C208" s="59">
        <f>C209</f>
        <v>79500</v>
      </c>
      <c r="D208" s="59">
        <f aca="true" t="shared" si="110" ref="D208:R208">D209</f>
        <v>35900</v>
      </c>
      <c r="E208" s="59">
        <f t="shared" si="110"/>
        <v>115400</v>
      </c>
      <c r="F208" s="59">
        <f t="shared" si="110"/>
        <v>0</v>
      </c>
      <c r="G208" s="59">
        <f t="shared" si="110"/>
        <v>0</v>
      </c>
      <c r="H208" s="59">
        <f t="shared" si="110"/>
        <v>0</v>
      </c>
      <c r="I208" s="59">
        <f t="shared" si="110"/>
        <v>0</v>
      </c>
      <c r="J208" s="59">
        <f t="shared" si="110"/>
        <v>19080</v>
      </c>
      <c r="K208" s="59">
        <f t="shared" si="110"/>
        <v>0</v>
      </c>
      <c r="L208" s="59">
        <f t="shared" si="110"/>
        <v>0</v>
      </c>
      <c r="M208" s="59">
        <f t="shared" si="110"/>
        <v>60420</v>
      </c>
      <c r="N208" s="59">
        <f t="shared" si="110"/>
        <v>0</v>
      </c>
      <c r="O208" s="59">
        <f t="shared" si="110"/>
        <v>0</v>
      </c>
      <c r="P208" s="59">
        <f t="shared" si="110"/>
        <v>0</v>
      </c>
      <c r="Q208" s="59">
        <f t="shared" si="110"/>
        <v>79500</v>
      </c>
      <c r="R208" s="59">
        <f t="shared" si="110"/>
        <v>79500</v>
      </c>
    </row>
    <row r="209" spans="1:18" ht="12.75" customHeight="1" hidden="1">
      <c r="A209" s="60">
        <v>3132</v>
      </c>
      <c r="B209" s="61" t="s">
        <v>46</v>
      </c>
      <c r="C209" s="62">
        <f>SUM(H209:P209)</f>
        <v>79500</v>
      </c>
      <c r="D209" s="62">
        <v>35900</v>
      </c>
      <c r="E209" s="62">
        <f>C209+D209</f>
        <v>115400</v>
      </c>
      <c r="F209" s="62"/>
      <c r="G209" s="62"/>
      <c r="H209" s="62">
        <v>0</v>
      </c>
      <c r="I209" s="62">
        <v>0</v>
      </c>
      <c r="J209" s="62">
        <v>19080</v>
      </c>
      <c r="K209" s="62">
        <v>0</v>
      </c>
      <c r="L209" s="62">
        <v>0</v>
      </c>
      <c r="M209" s="62">
        <v>60420</v>
      </c>
      <c r="N209" s="62">
        <v>0</v>
      </c>
      <c r="O209" s="62">
        <v>0</v>
      </c>
      <c r="P209" s="62">
        <v>0</v>
      </c>
      <c r="Q209" s="62">
        <f>C209*100%</f>
        <v>79500</v>
      </c>
      <c r="R209" s="62">
        <f>C209*100%</f>
        <v>79500</v>
      </c>
    </row>
    <row r="210" spans="1:18" ht="12.75" customHeight="1">
      <c r="A210" s="54">
        <v>32</v>
      </c>
      <c r="B210" s="55" t="s">
        <v>28</v>
      </c>
      <c r="C210" s="56">
        <f>C211+C213</f>
        <v>12500</v>
      </c>
      <c r="D210" s="56">
        <f aca="true" t="shared" si="111" ref="D210:R210">D211+D213</f>
        <v>0</v>
      </c>
      <c r="E210" s="56">
        <f t="shared" si="111"/>
        <v>10500</v>
      </c>
      <c r="F210" s="56">
        <f t="shared" si="111"/>
        <v>0</v>
      </c>
      <c r="G210" s="56">
        <f t="shared" si="111"/>
        <v>0</v>
      </c>
      <c r="H210" s="56">
        <f t="shared" si="111"/>
        <v>0</v>
      </c>
      <c r="I210" s="56">
        <f t="shared" si="111"/>
        <v>0</v>
      </c>
      <c r="J210" s="56">
        <f t="shared" si="111"/>
        <v>4520</v>
      </c>
      <c r="K210" s="56">
        <f t="shared" si="111"/>
        <v>0</v>
      </c>
      <c r="L210" s="56">
        <f t="shared" si="111"/>
        <v>0</v>
      </c>
      <c r="M210" s="56">
        <f t="shared" si="111"/>
        <v>7980</v>
      </c>
      <c r="N210" s="56">
        <f t="shared" si="111"/>
        <v>0</v>
      </c>
      <c r="O210" s="56">
        <f t="shared" si="111"/>
        <v>0</v>
      </c>
      <c r="P210" s="56">
        <f t="shared" si="111"/>
        <v>0</v>
      </c>
      <c r="Q210" s="56">
        <f t="shared" si="111"/>
        <v>12500</v>
      </c>
      <c r="R210" s="56">
        <f t="shared" si="111"/>
        <v>12500</v>
      </c>
    </row>
    <row r="211" spans="1:18" ht="12.75" customHeight="1">
      <c r="A211" s="57">
        <v>321</v>
      </c>
      <c r="B211" s="58" t="s">
        <v>29</v>
      </c>
      <c r="C211" s="59">
        <f>C212</f>
        <v>10500</v>
      </c>
      <c r="D211" s="59">
        <f aca="true" t="shared" si="112" ref="D211:R211">D212</f>
        <v>0</v>
      </c>
      <c r="E211" s="59">
        <f t="shared" si="112"/>
        <v>10500</v>
      </c>
      <c r="F211" s="59">
        <f t="shared" si="112"/>
        <v>0</v>
      </c>
      <c r="G211" s="59">
        <f t="shared" si="112"/>
        <v>0</v>
      </c>
      <c r="H211" s="59">
        <f t="shared" si="112"/>
        <v>0</v>
      </c>
      <c r="I211" s="59">
        <f t="shared" si="112"/>
        <v>0</v>
      </c>
      <c r="J211" s="59">
        <f t="shared" si="112"/>
        <v>2520</v>
      </c>
      <c r="K211" s="59">
        <f t="shared" si="112"/>
        <v>0</v>
      </c>
      <c r="L211" s="59">
        <f t="shared" si="112"/>
        <v>0</v>
      </c>
      <c r="M211" s="59">
        <f t="shared" si="112"/>
        <v>7980</v>
      </c>
      <c r="N211" s="59">
        <f t="shared" si="112"/>
        <v>0</v>
      </c>
      <c r="O211" s="59">
        <f t="shared" si="112"/>
        <v>0</v>
      </c>
      <c r="P211" s="59">
        <f t="shared" si="112"/>
        <v>0</v>
      </c>
      <c r="Q211" s="59">
        <f t="shared" si="112"/>
        <v>10500</v>
      </c>
      <c r="R211" s="59">
        <f t="shared" si="112"/>
        <v>10500</v>
      </c>
    </row>
    <row r="212" spans="1:18" ht="12.75" customHeight="1" hidden="1">
      <c r="A212" s="60">
        <v>3212</v>
      </c>
      <c r="B212" s="61" t="s">
        <v>48</v>
      </c>
      <c r="C212" s="62">
        <f>SUM(H212:P212)</f>
        <v>10500</v>
      </c>
      <c r="D212" s="62"/>
      <c r="E212" s="62">
        <f>C212+D212</f>
        <v>10500</v>
      </c>
      <c r="F212" s="62"/>
      <c r="G212" s="62"/>
      <c r="H212" s="62">
        <v>0</v>
      </c>
      <c r="I212" s="62">
        <v>0</v>
      </c>
      <c r="J212" s="62">
        <v>2520</v>
      </c>
      <c r="K212" s="62">
        <v>0</v>
      </c>
      <c r="L212" s="62">
        <v>0</v>
      </c>
      <c r="M212" s="62">
        <v>7980</v>
      </c>
      <c r="N212" s="62">
        <v>0</v>
      </c>
      <c r="O212" s="62">
        <v>0</v>
      </c>
      <c r="P212" s="62">
        <v>0</v>
      </c>
      <c r="Q212" s="62">
        <f>C212*100%</f>
        <v>10500</v>
      </c>
      <c r="R212" s="62">
        <f>C212*100%</f>
        <v>10500</v>
      </c>
    </row>
    <row r="213" spans="1:18" ht="12.75" customHeight="1">
      <c r="A213" s="73">
        <v>322</v>
      </c>
      <c r="B213" s="74" t="s">
        <v>30</v>
      </c>
      <c r="C213" s="59">
        <f>C214</f>
        <v>2000</v>
      </c>
      <c r="D213" s="59">
        <f aca="true" t="shared" si="113" ref="D213:R213">D214</f>
        <v>0</v>
      </c>
      <c r="E213" s="59">
        <f t="shared" si="113"/>
        <v>0</v>
      </c>
      <c r="F213" s="59">
        <f t="shared" si="113"/>
        <v>0</v>
      </c>
      <c r="G213" s="59">
        <f t="shared" si="113"/>
        <v>0</v>
      </c>
      <c r="H213" s="59">
        <f t="shared" si="113"/>
        <v>0</v>
      </c>
      <c r="I213" s="59">
        <f t="shared" si="113"/>
        <v>0</v>
      </c>
      <c r="J213" s="59">
        <f t="shared" si="113"/>
        <v>2000</v>
      </c>
      <c r="K213" s="59">
        <f t="shared" si="113"/>
        <v>0</v>
      </c>
      <c r="L213" s="59">
        <f t="shared" si="113"/>
        <v>0</v>
      </c>
      <c r="M213" s="59">
        <f t="shared" si="113"/>
        <v>0</v>
      </c>
      <c r="N213" s="59">
        <f t="shared" si="113"/>
        <v>0</v>
      </c>
      <c r="O213" s="59">
        <f t="shared" si="113"/>
        <v>0</v>
      </c>
      <c r="P213" s="59">
        <f t="shared" si="113"/>
        <v>0</v>
      </c>
      <c r="Q213" s="59">
        <f t="shared" si="113"/>
        <v>2000</v>
      </c>
      <c r="R213" s="59">
        <f t="shared" si="113"/>
        <v>2000</v>
      </c>
    </row>
    <row r="214" spans="1:18" ht="12.75" customHeight="1" hidden="1">
      <c r="A214" s="60">
        <v>3221</v>
      </c>
      <c r="B214" s="61" t="s">
        <v>51</v>
      </c>
      <c r="C214" s="62">
        <f>SUM(H214:P214)</f>
        <v>2000</v>
      </c>
      <c r="D214" s="62"/>
      <c r="E214" s="62"/>
      <c r="F214" s="62"/>
      <c r="G214" s="62"/>
      <c r="H214" s="62">
        <v>0</v>
      </c>
      <c r="I214" s="62">
        <v>0</v>
      </c>
      <c r="J214" s="62">
        <v>2000</v>
      </c>
      <c r="K214" s="62">
        <v>0</v>
      </c>
      <c r="L214" s="62">
        <v>0</v>
      </c>
      <c r="M214" s="62">
        <v>0</v>
      </c>
      <c r="N214" s="62">
        <v>0</v>
      </c>
      <c r="O214" s="62">
        <v>0</v>
      </c>
      <c r="P214" s="62">
        <v>0</v>
      </c>
      <c r="Q214" s="62">
        <f>C214*100%</f>
        <v>2000</v>
      </c>
      <c r="R214" s="62">
        <f>C214*100%</f>
        <v>2000</v>
      </c>
    </row>
    <row r="215" spans="1:18" ht="12.75" customHeight="1">
      <c r="A215" s="141" t="s">
        <v>129</v>
      </c>
      <c r="B215" s="142"/>
      <c r="C215" s="94">
        <f>C216</f>
        <v>5000</v>
      </c>
      <c r="D215" s="94">
        <f aca="true" t="shared" si="114" ref="D215:R215">D216</f>
        <v>0</v>
      </c>
      <c r="E215" s="94">
        <f t="shared" si="114"/>
        <v>5000</v>
      </c>
      <c r="F215" s="94">
        <f t="shared" si="114"/>
        <v>0</v>
      </c>
      <c r="G215" s="94">
        <f t="shared" si="114"/>
        <v>0</v>
      </c>
      <c r="H215" s="94">
        <f t="shared" si="114"/>
        <v>0</v>
      </c>
      <c r="I215" s="94">
        <f t="shared" si="114"/>
        <v>1000</v>
      </c>
      <c r="J215" s="94">
        <f t="shared" si="114"/>
        <v>4000</v>
      </c>
      <c r="K215" s="94">
        <f t="shared" si="114"/>
        <v>0</v>
      </c>
      <c r="L215" s="94">
        <f t="shared" si="114"/>
        <v>0</v>
      </c>
      <c r="M215" s="94">
        <f t="shared" si="114"/>
        <v>0</v>
      </c>
      <c r="N215" s="94">
        <f t="shared" si="114"/>
        <v>0</v>
      </c>
      <c r="O215" s="94">
        <f t="shared" si="114"/>
        <v>0</v>
      </c>
      <c r="P215" s="94">
        <f t="shared" si="114"/>
        <v>0</v>
      </c>
      <c r="Q215" s="94">
        <f t="shared" si="114"/>
        <v>5000</v>
      </c>
      <c r="R215" s="94">
        <f t="shared" si="114"/>
        <v>5000</v>
      </c>
    </row>
    <row r="216" spans="1:18" ht="12.75" customHeight="1">
      <c r="A216" s="95">
        <v>3</v>
      </c>
      <c r="B216" s="96" t="s">
        <v>23</v>
      </c>
      <c r="C216" s="97">
        <f>C217</f>
        <v>5000</v>
      </c>
      <c r="D216" s="97">
        <f aca="true" t="shared" si="115" ref="D216:R216">D217</f>
        <v>0</v>
      </c>
      <c r="E216" s="97">
        <f t="shared" si="115"/>
        <v>5000</v>
      </c>
      <c r="F216" s="97">
        <f t="shared" si="115"/>
        <v>0</v>
      </c>
      <c r="G216" s="97">
        <f t="shared" si="115"/>
        <v>0</v>
      </c>
      <c r="H216" s="97">
        <f t="shared" si="115"/>
        <v>0</v>
      </c>
      <c r="I216" s="97">
        <f t="shared" si="115"/>
        <v>1000</v>
      </c>
      <c r="J216" s="97">
        <f t="shared" si="115"/>
        <v>4000</v>
      </c>
      <c r="K216" s="97">
        <f t="shared" si="115"/>
        <v>0</v>
      </c>
      <c r="L216" s="97">
        <f t="shared" si="115"/>
        <v>0</v>
      </c>
      <c r="M216" s="97">
        <f t="shared" si="115"/>
        <v>0</v>
      </c>
      <c r="N216" s="97">
        <f t="shared" si="115"/>
        <v>0</v>
      </c>
      <c r="O216" s="97">
        <f t="shared" si="115"/>
        <v>0</v>
      </c>
      <c r="P216" s="97">
        <f t="shared" si="115"/>
        <v>0</v>
      </c>
      <c r="Q216" s="97">
        <f t="shared" si="115"/>
        <v>5000</v>
      </c>
      <c r="R216" s="97">
        <f t="shared" si="115"/>
        <v>5000</v>
      </c>
    </row>
    <row r="217" spans="1:18" ht="12.75" customHeight="1">
      <c r="A217" s="98">
        <v>32</v>
      </c>
      <c r="B217" s="99" t="s">
        <v>28</v>
      </c>
      <c r="C217" s="100">
        <f>C218</f>
        <v>5000</v>
      </c>
      <c r="D217" s="100">
        <f aca="true" t="shared" si="116" ref="D217:R217">D218</f>
        <v>0</v>
      </c>
      <c r="E217" s="100">
        <f t="shared" si="116"/>
        <v>5000</v>
      </c>
      <c r="F217" s="100">
        <f t="shared" si="116"/>
        <v>0</v>
      </c>
      <c r="G217" s="100">
        <f t="shared" si="116"/>
        <v>0</v>
      </c>
      <c r="H217" s="100">
        <f t="shared" si="116"/>
        <v>0</v>
      </c>
      <c r="I217" s="100">
        <f t="shared" si="116"/>
        <v>1000</v>
      </c>
      <c r="J217" s="100">
        <f t="shared" si="116"/>
        <v>4000</v>
      </c>
      <c r="K217" s="100">
        <f t="shared" si="116"/>
        <v>0</v>
      </c>
      <c r="L217" s="100">
        <f t="shared" si="116"/>
        <v>0</v>
      </c>
      <c r="M217" s="100">
        <f t="shared" si="116"/>
        <v>0</v>
      </c>
      <c r="N217" s="100">
        <f t="shared" si="116"/>
        <v>0</v>
      </c>
      <c r="O217" s="100">
        <f t="shared" si="116"/>
        <v>0</v>
      </c>
      <c r="P217" s="100">
        <f t="shared" si="116"/>
        <v>0</v>
      </c>
      <c r="Q217" s="100">
        <f t="shared" si="116"/>
        <v>5000</v>
      </c>
      <c r="R217" s="100">
        <f t="shared" si="116"/>
        <v>5000</v>
      </c>
    </row>
    <row r="218" spans="1:18" ht="12.75" customHeight="1">
      <c r="A218" s="101">
        <v>329</v>
      </c>
      <c r="B218" s="107" t="s">
        <v>32</v>
      </c>
      <c r="C218" s="102">
        <f>C219</f>
        <v>5000</v>
      </c>
      <c r="D218" s="102">
        <f aca="true" t="shared" si="117" ref="D218:R218">D219</f>
        <v>0</v>
      </c>
      <c r="E218" s="102">
        <f t="shared" si="117"/>
        <v>5000</v>
      </c>
      <c r="F218" s="102">
        <f t="shared" si="117"/>
        <v>0</v>
      </c>
      <c r="G218" s="102">
        <f t="shared" si="117"/>
        <v>0</v>
      </c>
      <c r="H218" s="102">
        <f t="shared" si="117"/>
        <v>0</v>
      </c>
      <c r="I218" s="102">
        <f t="shared" si="117"/>
        <v>1000</v>
      </c>
      <c r="J218" s="102">
        <f t="shared" si="117"/>
        <v>4000</v>
      </c>
      <c r="K218" s="102">
        <f t="shared" si="117"/>
        <v>0</v>
      </c>
      <c r="L218" s="102">
        <f t="shared" si="117"/>
        <v>0</v>
      </c>
      <c r="M218" s="102">
        <f t="shared" si="117"/>
        <v>0</v>
      </c>
      <c r="N218" s="102">
        <f t="shared" si="117"/>
        <v>0</v>
      </c>
      <c r="O218" s="102">
        <f t="shared" si="117"/>
        <v>0</v>
      </c>
      <c r="P218" s="102">
        <f t="shared" si="117"/>
        <v>0</v>
      </c>
      <c r="Q218" s="102">
        <f t="shared" si="117"/>
        <v>5000</v>
      </c>
      <c r="R218" s="102">
        <f t="shared" si="117"/>
        <v>5000</v>
      </c>
    </row>
    <row r="219" spans="1:18" ht="12.75" customHeight="1" hidden="1">
      <c r="A219" s="103">
        <v>3299</v>
      </c>
      <c r="B219" s="104" t="s">
        <v>32</v>
      </c>
      <c r="C219" s="62">
        <f>SUM(H219:P219)</f>
        <v>5000</v>
      </c>
      <c r="D219" s="105"/>
      <c r="E219" s="62">
        <f>C219+D219</f>
        <v>5000</v>
      </c>
      <c r="F219" s="105"/>
      <c r="G219" s="105"/>
      <c r="H219" s="105">
        <v>0</v>
      </c>
      <c r="I219" s="105">
        <v>1000</v>
      </c>
      <c r="J219" s="105">
        <v>4000</v>
      </c>
      <c r="K219" s="105">
        <v>0</v>
      </c>
      <c r="L219" s="105">
        <v>0</v>
      </c>
      <c r="M219" s="105">
        <v>0</v>
      </c>
      <c r="N219" s="105">
        <v>0</v>
      </c>
      <c r="O219" s="105">
        <v>0</v>
      </c>
      <c r="P219" s="105">
        <v>0</v>
      </c>
      <c r="Q219" s="62">
        <f>C219*100%</f>
        <v>5000</v>
      </c>
      <c r="R219" s="62">
        <f>C219*100%</f>
        <v>5000</v>
      </c>
    </row>
    <row r="220" spans="1:18" s="5" customFormat="1" ht="12.75">
      <c r="A220" s="75" t="s">
        <v>113</v>
      </c>
      <c r="B220" s="76"/>
      <c r="C220" s="67">
        <f aca="true" t="shared" si="118" ref="C220:G221">C221</f>
        <v>84500</v>
      </c>
      <c r="D220" s="67">
        <f t="shared" si="118"/>
        <v>42000</v>
      </c>
      <c r="E220" s="67">
        <f t="shared" si="118"/>
        <v>126500</v>
      </c>
      <c r="F220" s="67">
        <f t="shared" si="118"/>
        <v>66400</v>
      </c>
      <c r="G220" s="67">
        <f t="shared" si="118"/>
        <v>185900</v>
      </c>
      <c r="H220" s="67">
        <f aca="true" t="shared" si="119" ref="H220:R220">H221</f>
        <v>0</v>
      </c>
      <c r="I220" s="67">
        <f t="shared" si="119"/>
        <v>16500</v>
      </c>
      <c r="J220" s="67">
        <f t="shared" si="119"/>
        <v>15000</v>
      </c>
      <c r="K220" s="67">
        <f>K221</f>
        <v>7000</v>
      </c>
      <c r="L220" s="67">
        <f>L221</f>
        <v>0</v>
      </c>
      <c r="M220" s="67">
        <f t="shared" si="119"/>
        <v>33000</v>
      </c>
      <c r="N220" s="67">
        <f t="shared" si="119"/>
        <v>10000</v>
      </c>
      <c r="O220" s="67">
        <f t="shared" si="119"/>
        <v>3000</v>
      </c>
      <c r="P220" s="67">
        <v>0</v>
      </c>
      <c r="Q220" s="67">
        <f t="shared" si="119"/>
        <v>84500</v>
      </c>
      <c r="R220" s="67">
        <f t="shared" si="119"/>
        <v>84500</v>
      </c>
    </row>
    <row r="221" spans="1:18" s="5" customFormat="1" ht="22.5">
      <c r="A221" s="51">
        <v>4</v>
      </c>
      <c r="B221" s="52" t="s">
        <v>36</v>
      </c>
      <c r="C221" s="53">
        <f t="shared" si="118"/>
        <v>84500</v>
      </c>
      <c r="D221" s="53">
        <f t="shared" si="118"/>
        <v>42000</v>
      </c>
      <c r="E221" s="53">
        <f t="shared" si="118"/>
        <v>126500</v>
      </c>
      <c r="F221" s="53">
        <f t="shared" si="118"/>
        <v>66400</v>
      </c>
      <c r="G221" s="53">
        <f t="shared" si="118"/>
        <v>185900</v>
      </c>
      <c r="H221" s="53">
        <f aca="true" t="shared" si="120" ref="H221:Q221">H222</f>
        <v>0</v>
      </c>
      <c r="I221" s="53">
        <f t="shared" si="120"/>
        <v>16500</v>
      </c>
      <c r="J221" s="53">
        <f t="shared" si="120"/>
        <v>15000</v>
      </c>
      <c r="K221" s="53">
        <f>K222</f>
        <v>7000</v>
      </c>
      <c r="L221" s="53">
        <f>L222</f>
        <v>0</v>
      </c>
      <c r="M221" s="53">
        <f t="shared" si="120"/>
        <v>33000</v>
      </c>
      <c r="N221" s="53">
        <f t="shared" si="120"/>
        <v>10000</v>
      </c>
      <c r="O221" s="53">
        <f>O222</f>
        <v>3000</v>
      </c>
      <c r="P221" s="53">
        <v>0</v>
      </c>
      <c r="Q221" s="53">
        <f t="shared" si="120"/>
        <v>84500</v>
      </c>
      <c r="R221" s="53">
        <f>R222</f>
        <v>84500</v>
      </c>
    </row>
    <row r="222" spans="1:18" s="5" customFormat="1" ht="22.5">
      <c r="A222" s="54">
        <v>42</v>
      </c>
      <c r="B222" s="55" t="s">
        <v>37</v>
      </c>
      <c r="C222" s="56">
        <f>C223+C229</f>
        <v>84500</v>
      </c>
      <c r="D222" s="56">
        <f>D223+D229</f>
        <v>42000</v>
      </c>
      <c r="E222" s="56">
        <f>E223+E229</f>
        <v>126500</v>
      </c>
      <c r="F222" s="56">
        <f>F223+F229</f>
        <v>66400</v>
      </c>
      <c r="G222" s="56">
        <f>G223+G229</f>
        <v>185900</v>
      </c>
      <c r="H222" s="56">
        <f aca="true" t="shared" si="121" ref="H222:N222">H223+H229</f>
        <v>0</v>
      </c>
      <c r="I222" s="56">
        <f t="shared" si="121"/>
        <v>16500</v>
      </c>
      <c r="J222" s="56">
        <f t="shared" si="121"/>
        <v>15000</v>
      </c>
      <c r="K222" s="56">
        <f>K223+K229</f>
        <v>7000</v>
      </c>
      <c r="L222" s="56">
        <f>L223+L229</f>
        <v>0</v>
      </c>
      <c r="M222" s="56">
        <f t="shared" si="121"/>
        <v>33000</v>
      </c>
      <c r="N222" s="56">
        <f t="shared" si="121"/>
        <v>10000</v>
      </c>
      <c r="O222" s="56">
        <f>O223+O229</f>
        <v>3000</v>
      </c>
      <c r="P222" s="56">
        <v>0</v>
      </c>
      <c r="Q222" s="56">
        <f>Q223+Q229</f>
        <v>84500</v>
      </c>
      <c r="R222" s="56">
        <f>R223+R229</f>
        <v>84500</v>
      </c>
    </row>
    <row r="223" spans="1:18" ht="12.75">
      <c r="A223" s="57">
        <v>422</v>
      </c>
      <c r="B223" s="58" t="s">
        <v>35</v>
      </c>
      <c r="C223" s="59">
        <f>SUM(C224:C228)</f>
        <v>64500</v>
      </c>
      <c r="D223" s="59">
        <f aca="true" t="shared" si="122" ref="D223:R223">SUM(D224:D228)</f>
        <v>34000</v>
      </c>
      <c r="E223" s="59">
        <f t="shared" si="122"/>
        <v>98500</v>
      </c>
      <c r="F223" s="59">
        <f t="shared" si="122"/>
        <v>66400</v>
      </c>
      <c r="G223" s="59">
        <f t="shared" si="122"/>
        <v>157900</v>
      </c>
      <c r="H223" s="59">
        <f t="shared" si="122"/>
        <v>0</v>
      </c>
      <c r="I223" s="59">
        <f t="shared" si="122"/>
        <v>13500</v>
      </c>
      <c r="J223" s="59">
        <f t="shared" si="122"/>
        <v>13000</v>
      </c>
      <c r="K223" s="59">
        <f t="shared" si="122"/>
        <v>0</v>
      </c>
      <c r="L223" s="59">
        <f t="shared" si="122"/>
        <v>0</v>
      </c>
      <c r="M223" s="59">
        <f t="shared" si="122"/>
        <v>25000</v>
      </c>
      <c r="N223" s="59">
        <f t="shared" si="122"/>
        <v>10000</v>
      </c>
      <c r="O223" s="59">
        <f t="shared" si="122"/>
        <v>3000</v>
      </c>
      <c r="P223" s="59">
        <f t="shared" si="122"/>
        <v>0</v>
      </c>
      <c r="Q223" s="59">
        <f t="shared" si="122"/>
        <v>64500</v>
      </c>
      <c r="R223" s="59">
        <f t="shared" si="122"/>
        <v>64500</v>
      </c>
    </row>
    <row r="224" spans="1:18" ht="12.75" hidden="1">
      <c r="A224" s="60">
        <v>4221</v>
      </c>
      <c r="B224" s="61" t="s">
        <v>69</v>
      </c>
      <c r="C224" s="62">
        <f>SUM(H224:P224)</f>
        <v>23000</v>
      </c>
      <c r="D224" s="62">
        <v>-4000</v>
      </c>
      <c r="E224" s="62">
        <f>C224+D224</f>
        <v>19000</v>
      </c>
      <c r="F224" s="62">
        <v>68400</v>
      </c>
      <c r="G224" s="62">
        <f>E224+F224</f>
        <v>87400</v>
      </c>
      <c r="H224" s="62">
        <v>0</v>
      </c>
      <c r="I224" s="62">
        <v>5000</v>
      </c>
      <c r="J224" s="62">
        <v>5000</v>
      </c>
      <c r="K224" s="62">
        <v>0</v>
      </c>
      <c r="L224" s="62">
        <v>0</v>
      </c>
      <c r="M224" s="62">
        <v>5000</v>
      </c>
      <c r="N224" s="62">
        <v>5000</v>
      </c>
      <c r="O224" s="62">
        <v>3000</v>
      </c>
      <c r="P224" s="62">
        <v>0</v>
      </c>
      <c r="Q224" s="62">
        <f>C224*100%</f>
        <v>23000</v>
      </c>
      <c r="R224" s="62">
        <f>C224*100%</f>
        <v>23000</v>
      </c>
    </row>
    <row r="225" spans="1:18" ht="12.75" hidden="1">
      <c r="A225" s="60">
        <v>4222</v>
      </c>
      <c r="B225" s="61" t="s">
        <v>70</v>
      </c>
      <c r="C225" s="62">
        <f>SUM(H225:P225)</f>
        <v>500</v>
      </c>
      <c r="D225" s="62"/>
      <c r="E225" s="62">
        <f>C225+D225</f>
        <v>500</v>
      </c>
      <c r="F225" s="62">
        <v>0</v>
      </c>
      <c r="G225" s="62">
        <f>E225+F225</f>
        <v>500</v>
      </c>
      <c r="H225" s="62">
        <v>0</v>
      </c>
      <c r="I225" s="62">
        <v>500</v>
      </c>
      <c r="J225" s="62">
        <v>0</v>
      </c>
      <c r="K225" s="62">
        <v>0</v>
      </c>
      <c r="L225" s="62">
        <v>0</v>
      </c>
      <c r="M225" s="62">
        <v>0</v>
      </c>
      <c r="N225" s="62">
        <v>0</v>
      </c>
      <c r="O225" s="62">
        <v>0</v>
      </c>
      <c r="P225" s="62">
        <v>0</v>
      </c>
      <c r="Q225" s="62">
        <f>C225*100%</f>
        <v>500</v>
      </c>
      <c r="R225" s="62">
        <f>C225*100%</f>
        <v>500</v>
      </c>
    </row>
    <row r="226" spans="1:18" ht="12.75" hidden="1">
      <c r="A226" s="60">
        <v>4223</v>
      </c>
      <c r="B226" s="61" t="s">
        <v>95</v>
      </c>
      <c r="C226" s="62">
        <f>SUM(H226:P226)</f>
        <v>1000</v>
      </c>
      <c r="D226" s="62"/>
      <c r="E226" s="62">
        <f>C226+D226</f>
        <v>1000</v>
      </c>
      <c r="F226" s="62">
        <v>-4500</v>
      </c>
      <c r="G226" s="62">
        <f>E226+F226</f>
        <v>-3500</v>
      </c>
      <c r="H226" s="62">
        <v>0</v>
      </c>
      <c r="I226" s="62">
        <v>1000</v>
      </c>
      <c r="J226" s="62">
        <v>0</v>
      </c>
      <c r="K226" s="62">
        <v>0</v>
      </c>
      <c r="L226" s="62">
        <v>0</v>
      </c>
      <c r="M226" s="62">
        <v>0</v>
      </c>
      <c r="N226" s="62">
        <v>0</v>
      </c>
      <c r="O226" s="62">
        <v>0</v>
      </c>
      <c r="P226" s="62">
        <v>0</v>
      </c>
      <c r="Q226" s="62">
        <f>C226*100%</f>
        <v>1000</v>
      </c>
      <c r="R226" s="62">
        <f>C226*100%</f>
        <v>1000</v>
      </c>
    </row>
    <row r="227" spans="1:18" ht="12.75" hidden="1">
      <c r="A227" s="60">
        <v>4226</v>
      </c>
      <c r="B227" s="61" t="s">
        <v>117</v>
      </c>
      <c r="C227" s="62">
        <f>SUM(H227:P227)</f>
        <v>7000</v>
      </c>
      <c r="D227" s="62"/>
      <c r="E227" s="62">
        <f>C227+D227</f>
        <v>7000</v>
      </c>
      <c r="F227" s="62"/>
      <c r="G227" s="62"/>
      <c r="H227" s="62">
        <v>0</v>
      </c>
      <c r="I227" s="62">
        <v>2000</v>
      </c>
      <c r="J227" s="62">
        <v>0</v>
      </c>
      <c r="K227" s="62">
        <v>0</v>
      </c>
      <c r="L227" s="62">
        <v>0</v>
      </c>
      <c r="M227" s="62">
        <v>0</v>
      </c>
      <c r="N227" s="62">
        <v>5000</v>
      </c>
      <c r="O227" s="62">
        <v>0</v>
      </c>
      <c r="P227" s="62">
        <v>0</v>
      </c>
      <c r="Q227" s="62">
        <f>C227*100%</f>
        <v>7000</v>
      </c>
      <c r="R227" s="62">
        <f>C227*100%</f>
        <v>7000</v>
      </c>
    </row>
    <row r="228" spans="1:18" s="5" customFormat="1" ht="22.5" hidden="1">
      <c r="A228" s="60">
        <v>4227</v>
      </c>
      <c r="B228" s="61" t="s">
        <v>71</v>
      </c>
      <c r="C228" s="62">
        <f>SUM(H228:P228)</f>
        <v>33000</v>
      </c>
      <c r="D228" s="62">
        <v>38000</v>
      </c>
      <c r="E228" s="62">
        <f>C228+D228</f>
        <v>71000</v>
      </c>
      <c r="F228" s="62">
        <v>2500</v>
      </c>
      <c r="G228" s="62">
        <f>E228+F228</f>
        <v>73500</v>
      </c>
      <c r="H228" s="62">
        <v>0</v>
      </c>
      <c r="I228" s="62">
        <v>5000</v>
      </c>
      <c r="J228" s="62">
        <v>8000</v>
      </c>
      <c r="K228" s="62">
        <v>0</v>
      </c>
      <c r="L228" s="62">
        <v>0</v>
      </c>
      <c r="M228" s="62">
        <v>20000</v>
      </c>
      <c r="N228" s="62">
        <v>0</v>
      </c>
      <c r="O228" s="62">
        <v>0</v>
      </c>
      <c r="P228" s="62">
        <v>0</v>
      </c>
      <c r="Q228" s="62">
        <f>C228*100%</f>
        <v>33000</v>
      </c>
      <c r="R228" s="62">
        <f>C228*100%</f>
        <v>33000</v>
      </c>
    </row>
    <row r="229" spans="1:18" ht="22.5">
      <c r="A229" s="57">
        <v>424</v>
      </c>
      <c r="B229" s="58" t="s">
        <v>38</v>
      </c>
      <c r="C229" s="59">
        <f>C230</f>
        <v>20000</v>
      </c>
      <c r="D229" s="59">
        <f>D230</f>
        <v>8000</v>
      </c>
      <c r="E229" s="59">
        <f>E230</f>
        <v>28000</v>
      </c>
      <c r="F229" s="59">
        <f>F230</f>
        <v>0</v>
      </c>
      <c r="G229" s="59">
        <f>G230</f>
        <v>28000</v>
      </c>
      <c r="H229" s="59">
        <f aca="true" t="shared" si="123" ref="H229:R229">H230</f>
        <v>0</v>
      </c>
      <c r="I229" s="59">
        <f t="shared" si="123"/>
        <v>3000</v>
      </c>
      <c r="J229" s="59">
        <f t="shared" si="123"/>
        <v>2000</v>
      </c>
      <c r="K229" s="59">
        <f>K230</f>
        <v>7000</v>
      </c>
      <c r="L229" s="59">
        <f>L230</f>
        <v>0</v>
      </c>
      <c r="M229" s="59">
        <f t="shared" si="123"/>
        <v>8000</v>
      </c>
      <c r="N229" s="59">
        <f t="shared" si="123"/>
        <v>0</v>
      </c>
      <c r="O229" s="59">
        <f t="shared" si="123"/>
        <v>0</v>
      </c>
      <c r="P229" s="59">
        <v>0</v>
      </c>
      <c r="Q229" s="59">
        <f t="shared" si="123"/>
        <v>20000</v>
      </c>
      <c r="R229" s="59">
        <f t="shared" si="123"/>
        <v>20000</v>
      </c>
    </row>
    <row r="230" spans="1:18" ht="12.75" hidden="1">
      <c r="A230" s="60">
        <v>4241</v>
      </c>
      <c r="B230" s="61" t="s">
        <v>72</v>
      </c>
      <c r="C230" s="62">
        <f>SUM(H230:P230)</f>
        <v>20000</v>
      </c>
      <c r="D230" s="62">
        <v>8000</v>
      </c>
      <c r="E230" s="62">
        <f>C230+D230</f>
        <v>28000</v>
      </c>
      <c r="F230" s="62">
        <v>0</v>
      </c>
      <c r="G230" s="62">
        <f>E230+F230</f>
        <v>28000</v>
      </c>
      <c r="H230" s="62">
        <v>0</v>
      </c>
      <c r="I230" s="62">
        <v>3000</v>
      </c>
      <c r="J230" s="62">
        <v>2000</v>
      </c>
      <c r="K230" s="62">
        <v>7000</v>
      </c>
      <c r="L230" s="62">
        <v>0</v>
      </c>
      <c r="M230" s="62">
        <v>8000</v>
      </c>
      <c r="N230" s="62">
        <v>0</v>
      </c>
      <c r="O230" s="62">
        <v>0</v>
      </c>
      <c r="P230" s="62">
        <v>0</v>
      </c>
      <c r="Q230" s="62">
        <f>C230*100%</f>
        <v>20000</v>
      </c>
      <c r="R230" s="62">
        <f>C230*100%</f>
        <v>20000</v>
      </c>
    </row>
    <row r="231" spans="1:18" ht="25.5" customHeight="1">
      <c r="A231" s="155" t="s">
        <v>138</v>
      </c>
      <c r="B231" s="156"/>
      <c r="C231" s="67">
        <f>C232</f>
        <v>135000</v>
      </c>
      <c r="D231" s="67">
        <f aca="true" t="shared" si="124" ref="D231:R234">D232</f>
        <v>0</v>
      </c>
      <c r="E231" s="67">
        <f t="shared" si="124"/>
        <v>0</v>
      </c>
      <c r="F231" s="67">
        <f t="shared" si="124"/>
        <v>0</v>
      </c>
      <c r="G231" s="67">
        <f t="shared" si="124"/>
        <v>0</v>
      </c>
      <c r="H231" s="67">
        <f t="shared" si="124"/>
        <v>0</v>
      </c>
      <c r="I231" s="67">
        <f t="shared" si="124"/>
        <v>0</v>
      </c>
      <c r="J231" s="67">
        <f t="shared" si="124"/>
        <v>0</v>
      </c>
      <c r="K231" s="67">
        <f t="shared" si="124"/>
        <v>135000</v>
      </c>
      <c r="L231" s="67">
        <f t="shared" si="124"/>
        <v>0</v>
      </c>
      <c r="M231" s="67">
        <f t="shared" si="124"/>
        <v>0</v>
      </c>
      <c r="N231" s="67">
        <f t="shared" si="124"/>
        <v>0</v>
      </c>
      <c r="O231" s="67">
        <f t="shared" si="124"/>
        <v>0</v>
      </c>
      <c r="P231" s="67">
        <f t="shared" si="124"/>
        <v>0</v>
      </c>
      <c r="Q231" s="67">
        <f t="shared" si="124"/>
        <v>135000</v>
      </c>
      <c r="R231" s="67">
        <f t="shared" si="124"/>
        <v>135000</v>
      </c>
    </row>
    <row r="232" spans="1:18" ht="12.75">
      <c r="A232" s="95">
        <v>3</v>
      </c>
      <c r="B232" s="96" t="s">
        <v>23</v>
      </c>
      <c r="C232" s="53">
        <f>C233</f>
        <v>135000</v>
      </c>
      <c r="D232" s="53">
        <f t="shared" si="124"/>
        <v>0</v>
      </c>
      <c r="E232" s="53">
        <f t="shared" si="124"/>
        <v>0</v>
      </c>
      <c r="F232" s="53">
        <f t="shared" si="124"/>
        <v>0</v>
      </c>
      <c r="G232" s="53">
        <f t="shared" si="124"/>
        <v>0</v>
      </c>
      <c r="H232" s="53">
        <f t="shared" si="124"/>
        <v>0</v>
      </c>
      <c r="I232" s="53">
        <f t="shared" si="124"/>
        <v>0</v>
      </c>
      <c r="J232" s="53">
        <f t="shared" si="124"/>
        <v>0</v>
      </c>
      <c r="K232" s="53">
        <f t="shared" si="124"/>
        <v>135000</v>
      </c>
      <c r="L232" s="53">
        <f t="shared" si="124"/>
        <v>0</v>
      </c>
      <c r="M232" s="53">
        <f t="shared" si="124"/>
        <v>0</v>
      </c>
      <c r="N232" s="53">
        <f t="shared" si="124"/>
        <v>0</v>
      </c>
      <c r="O232" s="53">
        <f t="shared" si="124"/>
        <v>0</v>
      </c>
      <c r="P232" s="53">
        <f t="shared" si="124"/>
        <v>0</v>
      </c>
      <c r="Q232" s="53">
        <f t="shared" si="124"/>
        <v>135000</v>
      </c>
      <c r="R232" s="53">
        <f t="shared" si="124"/>
        <v>135000</v>
      </c>
    </row>
    <row r="233" spans="1:18" ht="12.75">
      <c r="A233" s="98">
        <v>32</v>
      </c>
      <c r="B233" s="99" t="s">
        <v>28</v>
      </c>
      <c r="C233" s="56">
        <f>C234</f>
        <v>135000</v>
      </c>
      <c r="D233" s="56">
        <f t="shared" si="124"/>
        <v>0</v>
      </c>
      <c r="E233" s="56">
        <f t="shared" si="124"/>
        <v>0</v>
      </c>
      <c r="F233" s="56">
        <f t="shared" si="124"/>
        <v>0</v>
      </c>
      <c r="G233" s="56">
        <f t="shared" si="124"/>
        <v>0</v>
      </c>
      <c r="H233" s="56">
        <f t="shared" si="124"/>
        <v>0</v>
      </c>
      <c r="I233" s="56">
        <f t="shared" si="124"/>
        <v>0</v>
      </c>
      <c r="J233" s="56">
        <f t="shared" si="124"/>
        <v>0</v>
      </c>
      <c r="K233" s="56">
        <f t="shared" si="124"/>
        <v>135000</v>
      </c>
      <c r="L233" s="56">
        <f t="shared" si="124"/>
        <v>0</v>
      </c>
      <c r="M233" s="56">
        <f t="shared" si="124"/>
        <v>0</v>
      </c>
      <c r="N233" s="56">
        <f t="shared" si="124"/>
        <v>0</v>
      </c>
      <c r="O233" s="56">
        <f t="shared" si="124"/>
        <v>0</v>
      </c>
      <c r="P233" s="56">
        <f t="shared" si="124"/>
        <v>0</v>
      </c>
      <c r="Q233" s="56">
        <f t="shared" si="124"/>
        <v>135000</v>
      </c>
      <c r="R233" s="56">
        <f t="shared" si="124"/>
        <v>135000</v>
      </c>
    </row>
    <row r="234" spans="1:18" ht="22.5">
      <c r="A234" s="101">
        <v>329</v>
      </c>
      <c r="B234" s="106" t="s">
        <v>32</v>
      </c>
      <c r="C234" s="59">
        <f>C235</f>
        <v>135000</v>
      </c>
      <c r="D234" s="59">
        <f t="shared" si="124"/>
        <v>0</v>
      </c>
      <c r="E234" s="59">
        <f t="shared" si="124"/>
        <v>0</v>
      </c>
      <c r="F234" s="59">
        <f t="shared" si="124"/>
        <v>0</v>
      </c>
      <c r="G234" s="59">
        <f t="shared" si="124"/>
        <v>0</v>
      </c>
      <c r="H234" s="59">
        <f t="shared" si="124"/>
        <v>0</v>
      </c>
      <c r="I234" s="59">
        <f t="shared" si="124"/>
        <v>0</v>
      </c>
      <c r="J234" s="59">
        <f t="shared" si="124"/>
        <v>0</v>
      </c>
      <c r="K234" s="59">
        <f t="shared" si="124"/>
        <v>135000</v>
      </c>
      <c r="L234" s="59">
        <f t="shared" si="124"/>
        <v>0</v>
      </c>
      <c r="M234" s="59">
        <f t="shared" si="124"/>
        <v>0</v>
      </c>
      <c r="N234" s="59">
        <f t="shared" si="124"/>
        <v>0</v>
      </c>
      <c r="O234" s="59">
        <f t="shared" si="124"/>
        <v>0</v>
      </c>
      <c r="P234" s="59">
        <f t="shared" si="124"/>
        <v>0</v>
      </c>
      <c r="Q234" s="59">
        <f t="shared" si="124"/>
        <v>135000</v>
      </c>
      <c r="R234" s="59">
        <f t="shared" si="124"/>
        <v>135000</v>
      </c>
    </row>
    <row r="235" spans="1:18" ht="22.5" hidden="1">
      <c r="A235" s="103">
        <v>3299</v>
      </c>
      <c r="B235" s="104" t="s">
        <v>32</v>
      </c>
      <c r="C235" s="62">
        <f>SUM(H235:P235)</f>
        <v>135000</v>
      </c>
      <c r="D235" s="62"/>
      <c r="E235" s="62"/>
      <c r="F235" s="62"/>
      <c r="G235" s="62"/>
      <c r="H235" s="62">
        <v>0</v>
      </c>
      <c r="I235" s="62">
        <v>0</v>
      </c>
      <c r="J235" s="62">
        <v>0</v>
      </c>
      <c r="K235" s="62">
        <v>135000</v>
      </c>
      <c r="L235" s="62">
        <v>0</v>
      </c>
      <c r="M235" s="62">
        <v>0</v>
      </c>
      <c r="N235" s="62">
        <v>0</v>
      </c>
      <c r="O235" s="62">
        <v>0</v>
      </c>
      <c r="P235" s="62">
        <v>0</v>
      </c>
      <c r="Q235" s="62">
        <f>C235*100%</f>
        <v>135000</v>
      </c>
      <c r="R235" s="62">
        <f>C235*100%</f>
        <v>135000</v>
      </c>
    </row>
    <row r="236" spans="1:18" ht="25.5" customHeight="1">
      <c r="A236" s="143" t="s">
        <v>118</v>
      </c>
      <c r="B236" s="143"/>
      <c r="C236" s="67">
        <f>C237+C241</f>
        <v>774000</v>
      </c>
      <c r="D236" s="67">
        <f aca="true" t="shared" si="125" ref="D236:R236">D237+D241</f>
        <v>4000</v>
      </c>
      <c r="E236" s="67">
        <f t="shared" si="125"/>
        <v>778000</v>
      </c>
      <c r="F236" s="67">
        <f t="shared" si="125"/>
        <v>0</v>
      </c>
      <c r="G236" s="67">
        <f t="shared" si="125"/>
        <v>354000</v>
      </c>
      <c r="H236" s="67">
        <f t="shared" si="125"/>
        <v>0</v>
      </c>
      <c r="I236" s="67">
        <f t="shared" si="125"/>
        <v>4000</v>
      </c>
      <c r="J236" s="67">
        <f t="shared" si="125"/>
        <v>0</v>
      </c>
      <c r="K236" s="67">
        <f t="shared" si="125"/>
        <v>420000</v>
      </c>
      <c r="L236" s="67">
        <f t="shared" si="125"/>
        <v>0</v>
      </c>
      <c r="M236" s="67">
        <f t="shared" si="125"/>
        <v>350000</v>
      </c>
      <c r="N236" s="67">
        <f t="shared" si="125"/>
        <v>0</v>
      </c>
      <c r="O236" s="67">
        <f t="shared" si="125"/>
        <v>0</v>
      </c>
      <c r="P236" s="67">
        <f t="shared" si="125"/>
        <v>0</v>
      </c>
      <c r="Q236" s="67">
        <f t="shared" si="125"/>
        <v>774000</v>
      </c>
      <c r="R236" s="67">
        <f t="shared" si="125"/>
        <v>774000</v>
      </c>
    </row>
    <row r="237" spans="1:18" ht="12.75">
      <c r="A237" s="70">
        <v>3</v>
      </c>
      <c r="B237" s="71" t="s">
        <v>23</v>
      </c>
      <c r="C237" s="53">
        <f>C238</f>
        <v>352000</v>
      </c>
      <c r="D237" s="53">
        <f aca="true" t="shared" si="126" ref="D237:R239">D238</f>
        <v>2000</v>
      </c>
      <c r="E237" s="53">
        <f t="shared" si="126"/>
        <v>354000</v>
      </c>
      <c r="F237" s="53">
        <f t="shared" si="126"/>
        <v>0</v>
      </c>
      <c r="G237" s="53">
        <f t="shared" si="126"/>
        <v>354000</v>
      </c>
      <c r="H237" s="53">
        <f t="shared" si="126"/>
        <v>0</v>
      </c>
      <c r="I237" s="53">
        <f t="shared" si="126"/>
        <v>2000</v>
      </c>
      <c r="J237" s="53">
        <f t="shared" si="126"/>
        <v>0</v>
      </c>
      <c r="K237" s="53">
        <f t="shared" si="126"/>
        <v>0</v>
      </c>
      <c r="L237" s="53">
        <f t="shared" si="126"/>
        <v>0</v>
      </c>
      <c r="M237" s="53">
        <f t="shared" si="126"/>
        <v>350000</v>
      </c>
      <c r="N237" s="53">
        <f t="shared" si="126"/>
        <v>0</v>
      </c>
      <c r="O237" s="53">
        <f t="shared" si="126"/>
        <v>0</v>
      </c>
      <c r="P237" s="53">
        <f t="shared" si="126"/>
        <v>0</v>
      </c>
      <c r="Q237" s="53">
        <f t="shared" si="126"/>
        <v>352000</v>
      </c>
      <c r="R237" s="53">
        <f t="shared" si="126"/>
        <v>352000</v>
      </c>
    </row>
    <row r="238" spans="1:18" ht="33.75">
      <c r="A238" s="54">
        <v>37</v>
      </c>
      <c r="B238" s="55" t="s">
        <v>100</v>
      </c>
      <c r="C238" s="56">
        <f>C239</f>
        <v>352000</v>
      </c>
      <c r="D238" s="56">
        <f t="shared" si="126"/>
        <v>2000</v>
      </c>
      <c r="E238" s="56">
        <f t="shared" si="126"/>
        <v>354000</v>
      </c>
      <c r="F238" s="56">
        <f t="shared" si="126"/>
        <v>0</v>
      </c>
      <c r="G238" s="56">
        <f t="shared" si="126"/>
        <v>354000</v>
      </c>
      <c r="H238" s="56">
        <f t="shared" si="126"/>
        <v>0</v>
      </c>
      <c r="I238" s="56">
        <f t="shared" si="126"/>
        <v>2000</v>
      </c>
      <c r="J238" s="56">
        <f t="shared" si="126"/>
        <v>0</v>
      </c>
      <c r="K238" s="56">
        <f t="shared" si="126"/>
        <v>0</v>
      </c>
      <c r="L238" s="56">
        <f t="shared" si="126"/>
        <v>0</v>
      </c>
      <c r="M238" s="56">
        <f t="shared" si="126"/>
        <v>350000</v>
      </c>
      <c r="N238" s="56">
        <f t="shared" si="126"/>
        <v>0</v>
      </c>
      <c r="O238" s="56">
        <f t="shared" si="126"/>
        <v>0</v>
      </c>
      <c r="P238" s="56">
        <f t="shared" si="126"/>
        <v>0</v>
      </c>
      <c r="Q238" s="56">
        <f t="shared" si="126"/>
        <v>352000</v>
      </c>
      <c r="R238" s="56">
        <f t="shared" si="126"/>
        <v>352000</v>
      </c>
    </row>
    <row r="239" spans="1:18" ht="22.5">
      <c r="A239" s="57">
        <v>372</v>
      </c>
      <c r="B239" s="58" t="s">
        <v>101</v>
      </c>
      <c r="C239" s="59">
        <f>C240</f>
        <v>352000</v>
      </c>
      <c r="D239" s="59">
        <f t="shared" si="126"/>
        <v>2000</v>
      </c>
      <c r="E239" s="59">
        <f t="shared" si="126"/>
        <v>354000</v>
      </c>
      <c r="F239" s="59">
        <f t="shared" si="126"/>
        <v>0</v>
      </c>
      <c r="G239" s="59">
        <f t="shared" si="126"/>
        <v>354000</v>
      </c>
      <c r="H239" s="59">
        <f t="shared" si="126"/>
        <v>0</v>
      </c>
      <c r="I239" s="59">
        <f t="shared" si="126"/>
        <v>2000</v>
      </c>
      <c r="J239" s="59">
        <f t="shared" si="126"/>
        <v>0</v>
      </c>
      <c r="K239" s="59">
        <f t="shared" si="126"/>
        <v>0</v>
      </c>
      <c r="L239" s="59">
        <f t="shared" si="126"/>
        <v>0</v>
      </c>
      <c r="M239" s="59">
        <f t="shared" si="126"/>
        <v>350000</v>
      </c>
      <c r="N239" s="59">
        <f t="shared" si="126"/>
        <v>0</v>
      </c>
      <c r="O239" s="59">
        <f t="shared" si="126"/>
        <v>0</v>
      </c>
      <c r="P239" s="59">
        <f t="shared" si="126"/>
        <v>0</v>
      </c>
      <c r="Q239" s="59">
        <f t="shared" si="126"/>
        <v>352000</v>
      </c>
      <c r="R239" s="59">
        <f t="shared" si="126"/>
        <v>352000</v>
      </c>
    </row>
    <row r="240" spans="1:18" ht="22.5" hidden="1">
      <c r="A240" s="60">
        <v>3722</v>
      </c>
      <c r="B240" s="61" t="s">
        <v>102</v>
      </c>
      <c r="C240" s="62">
        <f>SUM(H240:P240)</f>
        <v>352000</v>
      </c>
      <c r="D240" s="62">
        <v>2000</v>
      </c>
      <c r="E240" s="62">
        <f>C240+D240</f>
        <v>354000</v>
      </c>
      <c r="F240" s="62">
        <v>0</v>
      </c>
      <c r="G240" s="62">
        <f>E240+F240</f>
        <v>354000</v>
      </c>
      <c r="H240" s="62">
        <v>0</v>
      </c>
      <c r="I240" s="62">
        <v>2000</v>
      </c>
      <c r="J240" s="62">
        <v>0</v>
      </c>
      <c r="K240" s="62">
        <v>0</v>
      </c>
      <c r="L240" s="62">
        <v>0</v>
      </c>
      <c r="M240" s="62">
        <v>350000</v>
      </c>
      <c r="N240" s="62">
        <v>0</v>
      </c>
      <c r="O240" s="62">
        <v>0</v>
      </c>
      <c r="P240" s="62">
        <v>0</v>
      </c>
      <c r="Q240" s="62">
        <f>C240*100%</f>
        <v>352000</v>
      </c>
      <c r="R240" s="62">
        <f>C240*100%</f>
        <v>352000</v>
      </c>
    </row>
    <row r="241" spans="1:18" ht="22.5">
      <c r="A241" s="51">
        <v>4</v>
      </c>
      <c r="B241" s="52" t="s">
        <v>36</v>
      </c>
      <c r="C241" s="53">
        <f>C242</f>
        <v>422000</v>
      </c>
      <c r="D241" s="53">
        <f aca="true" t="shared" si="127" ref="D241:R243">D242</f>
        <v>2000</v>
      </c>
      <c r="E241" s="53">
        <f t="shared" si="127"/>
        <v>424000</v>
      </c>
      <c r="F241" s="53">
        <f t="shared" si="127"/>
        <v>0</v>
      </c>
      <c r="G241" s="53">
        <f t="shared" si="127"/>
        <v>0</v>
      </c>
      <c r="H241" s="53">
        <f t="shared" si="127"/>
        <v>0</v>
      </c>
      <c r="I241" s="53">
        <f t="shared" si="127"/>
        <v>2000</v>
      </c>
      <c r="J241" s="53">
        <f t="shared" si="127"/>
        <v>0</v>
      </c>
      <c r="K241" s="53">
        <f t="shared" si="127"/>
        <v>420000</v>
      </c>
      <c r="L241" s="53">
        <f t="shared" si="127"/>
        <v>0</v>
      </c>
      <c r="M241" s="53">
        <f t="shared" si="127"/>
        <v>0</v>
      </c>
      <c r="N241" s="53">
        <f t="shared" si="127"/>
        <v>0</v>
      </c>
      <c r="O241" s="53">
        <f t="shared" si="127"/>
        <v>0</v>
      </c>
      <c r="P241" s="53">
        <f t="shared" si="127"/>
        <v>0</v>
      </c>
      <c r="Q241" s="53">
        <f t="shared" si="127"/>
        <v>422000</v>
      </c>
      <c r="R241" s="53">
        <f t="shared" si="127"/>
        <v>422000</v>
      </c>
    </row>
    <row r="242" spans="1:18" ht="22.5">
      <c r="A242" s="54">
        <v>42</v>
      </c>
      <c r="B242" s="55" t="s">
        <v>37</v>
      </c>
      <c r="C242" s="56">
        <f>C243</f>
        <v>422000</v>
      </c>
      <c r="D242" s="56">
        <f t="shared" si="127"/>
        <v>2000</v>
      </c>
      <c r="E242" s="56">
        <f t="shared" si="127"/>
        <v>424000</v>
      </c>
      <c r="F242" s="56">
        <f t="shared" si="127"/>
        <v>0</v>
      </c>
      <c r="G242" s="56">
        <f t="shared" si="127"/>
        <v>0</v>
      </c>
      <c r="H242" s="56">
        <f t="shared" si="127"/>
        <v>0</v>
      </c>
      <c r="I242" s="56">
        <f t="shared" si="127"/>
        <v>2000</v>
      </c>
      <c r="J242" s="56">
        <f t="shared" si="127"/>
        <v>0</v>
      </c>
      <c r="K242" s="56">
        <f t="shared" si="127"/>
        <v>420000</v>
      </c>
      <c r="L242" s="56">
        <f t="shared" si="127"/>
        <v>0</v>
      </c>
      <c r="M242" s="56">
        <f t="shared" si="127"/>
        <v>0</v>
      </c>
      <c r="N242" s="56">
        <f t="shared" si="127"/>
        <v>0</v>
      </c>
      <c r="O242" s="56">
        <f t="shared" si="127"/>
        <v>0</v>
      </c>
      <c r="P242" s="56">
        <f t="shared" si="127"/>
        <v>0</v>
      </c>
      <c r="Q242" s="56">
        <f t="shared" si="127"/>
        <v>422000</v>
      </c>
      <c r="R242" s="56">
        <f t="shared" si="127"/>
        <v>422000</v>
      </c>
    </row>
    <row r="243" spans="1:18" ht="22.5">
      <c r="A243" s="57">
        <v>424</v>
      </c>
      <c r="B243" s="58" t="s">
        <v>38</v>
      </c>
      <c r="C243" s="59">
        <f>C244</f>
        <v>422000</v>
      </c>
      <c r="D243" s="59">
        <f t="shared" si="127"/>
        <v>2000</v>
      </c>
      <c r="E243" s="59">
        <f t="shared" si="127"/>
        <v>424000</v>
      </c>
      <c r="F243" s="59">
        <f t="shared" si="127"/>
        <v>0</v>
      </c>
      <c r="G243" s="59">
        <f t="shared" si="127"/>
        <v>0</v>
      </c>
      <c r="H243" s="59">
        <f t="shared" si="127"/>
        <v>0</v>
      </c>
      <c r="I243" s="59">
        <f t="shared" si="127"/>
        <v>2000</v>
      </c>
      <c r="J243" s="59">
        <f t="shared" si="127"/>
        <v>0</v>
      </c>
      <c r="K243" s="59">
        <f t="shared" si="127"/>
        <v>420000</v>
      </c>
      <c r="L243" s="59">
        <f t="shared" si="127"/>
        <v>0</v>
      </c>
      <c r="M243" s="59">
        <f t="shared" si="127"/>
        <v>0</v>
      </c>
      <c r="N243" s="59">
        <f t="shared" si="127"/>
        <v>0</v>
      </c>
      <c r="O243" s="59">
        <f t="shared" si="127"/>
        <v>0</v>
      </c>
      <c r="P243" s="59">
        <f t="shared" si="127"/>
        <v>0</v>
      </c>
      <c r="Q243" s="59">
        <f t="shared" si="127"/>
        <v>422000</v>
      </c>
      <c r="R243" s="59">
        <f t="shared" si="127"/>
        <v>422000</v>
      </c>
    </row>
    <row r="244" spans="1:18" ht="12.75" hidden="1">
      <c r="A244" s="60">
        <v>4241</v>
      </c>
      <c r="B244" s="61" t="s">
        <v>72</v>
      </c>
      <c r="C244" s="62">
        <f>SUM(H244:P244)</f>
        <v>422000</v>
      </c>
      <c r="D244" s="62">
        <v>2000</v>
      </c>
      <c r="E244" s="62">
        <f>C244+D244</f>
        <v>424000</v>
      </c>
      <c r="F244" s="62"/>
      <c r="G244" s="62"/>
      <c r="H244" s="62">
        <v>0</v>
      </c>
      <c r="I244" s="62">
        <v>2000</v>
      </c>
      <c r="J244" s="62">
        <v>0</v>
      </c>
      <c r="K244" s="62">
        <v>420000</v>
      </c>
      <c r="L244" s="62">
        <v>0</v>
      </c>
      <c r="M244" s="62">
        <v>0</v>
      </c>
      <c r="N244" s="62">
        <v>0</v>
      </c>
      <c r="O244" s="62">
        <v>0</v>
      </c>
      <c r="P244" s="62">
        <v>0</v>
      </c>
      <c r="Q244" s="62">
        <f>C244*100%</f>
        <v>422000</v>
      </c>
      <c r="R244" s="62">
        <f>C244*100%</f>
        <v>422000</v>
      </c>
    </row>
    <row r="245" spans="1:18" ht="25.5" customHeight="1">
      <c r="A245" s="143" t="s">
        <v>132</v>
      </c>
      <c r="B245" s="143"/>
      <c r="C245" s="67">
        <f>C246+C251</f>
        <v>65000</v>
      </c>
      <c r="D245" s="67">
        <f aca="true" t="shared" si="128" ref="D245:R245">D246+D251</f>
        <v>0</v>
      </c>
      <c r="E245" s="67">
        <f t="shared" si="128"/>
        <v>65000</v>
      </c>
      <c r="F245" s="67">
        <f t="shared" si="128"/>
        <v>0</v>
      </c>
      <c r="G245" s="67">
        <f t="shared" si="128"/>
        <v>0</v>
      </c>
      <c r="H245" s="67">
        <f t="shared" si="128"/>
        <v>0</v>
      </c>
      <c r="I245" s="67">
        <f t="shared" si="128"/>
        <v>0</v>
      </c>
      <c r="J245" s="67">
        <f t="shared" si="128"/>
        <v>0</v>
      </c>
      <c r="K245" s="67">
        <f t="shared" si="128"/>
        <v>65000</v>
      </c>
      <c r="L245" s="67">
        <f t="shared" si="128"/>
        <v>0</v>
      </c>
      <c r="M245" s="67">
        <f t="shared" si="128"/>
        <v>0</v>
      </c>
      <c r="N245" s="67">
        <f t="shared" si="128"/>
        <v>0</v>
      </c>
      <c r="O245" s="67">
        <f t="shared" si="128"/>
        <v>0</v>
      </c>
      <c r="P245" s="67">
        <f t="shared" si="128"/>
        <v>0</v>
      </c>
      <c r="Q245" s="67">
        <f t="shared" si="128"/>
        <v>65000</v>
      </c>
      <c r="R245" s="67">
        <f t="shared" si="128"/>
        <v>65000</v>
      </c>
    </row>
    <row r="246" spans="1:18" ht="12.75">
      <c r="A246" s="70">
        <v>3</v>
      </c>
      <c r="B246" s="71" t="s">
        <v>23</v>
      </c>
      <c r="C246" s="53">
        <f>C247</f>
        <v>25000</v>
      </c>
      <c r="D246" s="53">
        <f aca="true" t="shared" si="129" ref="D246:R247">D247</f>
        <v>0</v>
      </c>
      <c r="E246" s="53">
        <f t="shared" si="129"/>
        <v>25000</v>
      </c>
      <c r="F246" s="53">
        <f t="shared" si="129"/>
        <v>0</v>
      </c>
      <c r="G246" s="53">
        <f t="shared" si="129"/>
        <v>0</v>
      </c>
      <c r="H246" s="53">
        <f t="shared" si="129"/>
        <v>0</v>
      </c>
      <c r="I246" s="53">
        <f t="shared" si="129"/>
        <v>0</v>
      </c>
      <c r="J246" s="53">
        <f t="shared" si="129"/>
        <v>0</v>
      </c>
      <c r="K246" s="53">
        <f t="shared" si="129"/>
        <v>25000</v>
      </c>
      <c r="L246" s="53">
        <f t="shared" si="129"/>
        <v>0</v>
      </c>
      <c r="M246" s="53">
        <f t="shared" si="129"/>
        <v>0</v>
      </c>
      <c r="N246" s="53">
        <f t="shared" si="129"/>
        <v>0</v>
      </c>
      <c r="O246" s="53">
        <f t="shared" si="129"/>
        <v>0</v>
      </c>
      <c r="P246" s="53">
        <f t="shared" si="129"/>
        <v>0</v>
      </c>
      <c r="Q246" s="53">
        <f t="shared" si="129"/>
        <v>25000</v>
      </c>
      <c r="R246" s="53">
        <f t="shared" si="129"/>
        <v>25000</v>
      </c>
    </row>
    <row r="247" spans="1:18" ht="12.75">
      <c r="A247" s="68">
        <v>32</v>
      </c>
      <c r="B247" s="69" t="s">
        <v>28</v>
      </c>
      <c r="C247" s="56">
        <f>C248</f>
        <v>25000</v>
      </c>
      <c r="D247" s="56">
        <f t="shared" si="129"/>
        <v>0</v>
      </c>
      <c r="E247" s="56">
        <f t="shared" si="129"/>
        <v>25000</v>
      </c>
      <c r="F247" s="56">
        <f t="shared" si="129"/>
        <v>0</v>
      </c>
      <c r="G247" s="56">
        <f t="shared" si="129"/>
        <v>0</v>
      </c>
      <c r="H247" s="56">
        <f t="shared" si="129"/>
        <v>0</v>
      </c>
      <c r="I247" s="56">
        <f t="shared" si="129"/>
        <v>0</v>
      </c>
      <c r="J247" s="56">
        <f t="shared" si="129"/>
        <v>0</v>
      </c>
      <c r="K247" s="56">
        <f t="shared" si="129"/>
        <v>25000</v>
      </c>
      <c r="L247" s="56">
        <f t="shared" si="129"/>
        <v>0</v>
      </c>
      <c r="M247" s="56">
        <f t="shared" si="129"/>
        <v>0</v>
      </c>
      <c r="N247" s="56">
        <f t="shared" si="129"/>
        <v>0</v>
      </c>
      <c r="O247" s="56">
        <f t="shared" si="129"/>
        <v>0</v>
      </c>
      <c r="P247" s="56">
        <f t="shared" si="129"/>
        <v>0</v>
      </c>
      <c r="Q247" s="56">
        <f t="shared" si="129"/>
        <v>25000</v>
      </c>
      <c r="R247" s="56">
        <f t="shared" si="129"/>
        <v>25000</v>
      </c>
    </row>
    <row r="248" spans="1:18" ht="12.75">
      <c r="A248" s="73">
        <v>322</v>
      </c>
      <c r="B248" s="74" t="s">
        <v>30</v>
      </c>
      <c r="C248" s="59">
        <f>C249+C250</f>
        <v>25000</v>
      </c>
      <c r="D248" s="59">
        <f aca="true" t="shared" si="130" ref="D248:R248">D249+D250</f>
        <v>0</v>
      </c>
      <c r="E248" s="59">
        <f t="shared" si="130"/>
        <v>25000</v>
      </c>
      <c r="F248" s="59">
        <f t="shared" si="130"/>
        <v>0</v>
      </c>
      <c r="G248" s="59">
        <f t="shared" si="130"/>
        <v>0</v>
      </c>
      <c r="H248" s="59">
        <f t="shared" si="130"/>
        <v>0</v>
      </c>
      <c r="I248" s="59">
        <f t="shared" si="130"/>
        <v>0</v>
      </c>
      <c r="J248" s="59">
        <f t="shared" si="130"/>
        <v>0</v>
      </c>
      <c r="K248" s="59">
        <f t="shared" si="130"/>
        <v>25000</v>
      </c>
      <c r="L248" s="59">
        <f t="shared" si="130"/>
        <v>0</v>
      </c>
      <c r="M248" s="59">
        <f t="shared" si="130"/>
        <v>0</v>
      </c>
      <c r="N248" s="59">
        <f t="shared" si="130"/>
        <v>0</v>
      </c>
      <c r="O248" s="59">
        <f t="shared" si="130"/>
        <v>0</v>
      </c>
      <c r="P248" s="59">
        <f t="shared" si="130"/>
        <v>0</v>
      </c>
      <c r="Q248" s="59">
        <f t="shared" si="130"/>
        <v>25000</v>
      </c>
      <c r="R248" s="59">
        <f t="shared" si="130"/>
        <v>25000</v>
      </c>
    </row>
    <row r="249" spans="1:18" ht="12.75" hidden="1">
      <c r="A249" s="60">
        <v>3221</v>
      </c>
      <c r="B249" s="61" t="s">
        <v>51</v>
      </c>
      <c r="C249" s="62">
        <f>SUM(H249:P249)</f>
        <v>5000</v>
      </c>
      <c r="D249" s="62"/>
      <c r="E249" s="62">
        <f>C249+D249</f>
        <v>5000</v>
      </c>
      <c r="F249" s="62"/>
      <c r="G249" s="62"/>
      <c r="H249" s="62">
        <v>0</v>
      </c>
      <c r="I249" s="62">
        <v>0</v>
      </c>
      <c r="J249" s="62">
        <v>0</v>
      </c>
      <c r="K249" s="62">
        <v>5000</v>
      </c>
      <c r="L249" s="62">
        <v>0</v>
      </c>
      <c r="M249" s="62">
        <v>0</v>
      </c>
      <c r="N249" s="62">
        <v>0</v>
      </c>
      <c r="O249" s="62">
        <v>0</v>
      </c>
      <c r="P249" s="62">
        <v>0</v>
      </c>
      <c r="Q249" s="62">
        <f>C249*100%</f>
        <v>5000</v>
      </c>
      <c r="R249" s="62">
        <f>C249*100%</f>
        <v>5000</v>
      </c>
    </row>
    <row r="250" spans="1:18" ht="12.75" hidden="1">
      <c r="A250" s="60">
        <v>3225</v>
      </c>
      <c r="B250" s="61" t="s">
        <v>55</v>
      </c>
      <c r="C250" s="62">
        <f>SUM(H250:P250)</f>
        <v>20000</v>
      </c>
      <c r="D250" s="62"/>
      <c r="E250" s="62">
        <f>C250+D250</f>
        <v>20000</v>
      </c>
      <c r="F250" s="62"/>
      <c r="G250" s="62"/>
      <c r="H250" s="62">
        <v>0</v>
      </c>
      <c r="I250" s="62">
        <v>0</v>
      </c>
      <c r="J250" s="62">
        <v>0</v>
      </c>
      <c r="K250" s="62">
        <v>20000</v>
      </c>
      <c r="L250" s="62">
        <v>0</v>
      </c>
      <c r="M250" s="62">
        <v>0</v>
      </c>
      <c r="N250" s="62">
        <v>0</v>
      </c>
      <c r="O250" s="62">
        <v>0</v>
      </c>
      <c r="P250" s="62">
        <v>0</v>
      </c>
      <c r="Q250" s="62">
        <f>C250*100%</f>
        <v>20000</v>
      </c>
      <c r="R250" s="62">
        <f>C250*100%</f>
        <v>20000</v>
      </c>
    </row>
    <row r="251" spans="1:18" ht="22.5">
      <c r="A251" s="51">
        <v>4</v>
      </c>
      <c r="B251" s="52" t="s">
        <v>36</v>
      </c>
      <c r="C251" s="53">
        <f>C252</f>
        <v>40000</v>
      </c>
      <c r="D251" s="53">
        <f aca="true" t="shared" si="131" ref="D251:R252">D252</f>
        <v>0</v>
      </c>
      <c r="E251" s="53">
        <f t="shared" si="131"/>
        <v>40000</v>
      </c>
      <c r="F251" s="53">
        <f t="shared" si="131"/>
        <v>0</v>
      </c>
      <c r="G251" s="53">
        <f t="shared" si="131"/>
        <v>0</v>
      </c>
      <c r="H251" s="53">
        <f t="shared" si="131"/>
        <v>0</v>
      </c>
      <c r="I251" s="53">
        <f t="shared" si="131"/>
        <v>0</v>
      </c>
      <c r="J251" s="53">
        <f t="shared" si="131"/>
        <v>0</v>
      </c>
      <c r="K251" s="53">
        <f t="shared" si="131"/>
        <v>40000</v>
      </c>
      <c r="L251" s="53">
        <f t="shared" si="131"/>
        <v>0</v>
      </c>
      <c r="M251" s="53">
        <f t="shared" si="131"/>
        <v>0</v>
      </c>
      <c r="N251" s="53">
        <f t="shared" si="131"/>
        <v>0</v>
      </c>
      <c r="O251" s="53">
        <f t="shared" si="131"/>
        <v>0</v>
      </c>
      <c r="P251" s="53">
        <f t="shared" si="131"/>
        <v>0</v>
      </c>
      <c r="Q251" s="53">
        <f t="shared" si="131"/>
        <v>40000</v>
      </c>
      <c r="R251" s="53">
        <f t="shared" si="131"/>
        <v>40000</v>
      </c>
    </row>
    <row r="252" spans="1:18" ht="22.5">
      <c r="A252" s="54">
        <v>42</v>
      </c>
      <c r="B252" s="55" t="s">
        <v>37</v>
      </c>
      <c r="C252" s="56">
        <f>C253</f>
        <v>40000</v>
      </c>
      <c r="D252" s="56">
        <f t="shared" si="131"/>
        <v>0</v>
      </c>
      <c r="E252" s="56">
        <f t="shared" si="131"/>
        <v>40000</v>
      </c>
      <c r="F252" s="56">
        <f t="shared" si="131"/>
        <v>0</v>
      </c>
      <c r="G252" s="56">
        <f t="shared" si="131"/>
        <v>0</v>
      </c>
      <c r="H252" s="56">
        <f t="shared" si="131"/>
        <v>0</v>
      </c>
      <c r="I252" s="56">
        <f t="shared" si="131"/>
        <v>0</v>
      </c>
      <c r="J252" s="56">
        <f t="shared" si="131"/>
        <v>0</v>
      </c>
      <c r="K252" s="56">
        <f t="shared" si="131"/>
        <v>40000</v>
      </c>
      <c r="L252" s="56">
        <f t="shared" si="131"/>
        <v>0</v>
      </c>
      <c r="M252" s="56">
        <f t="shared" si="131"/>
        <v>0</v>
      </c>
      <c r="N252" s="56">
        <f t="shared" si="131"/>
        <v>0</v>
      </c>
      <c r="O252" s="56">
        <f t="shared" si="131"/>
        <v>0</v>
      </c>
      <c r="P252" s="56">
        <f t="shared" si="131"/>
        <v>0</v>
      </c>
      <c r="Q252" s="56">
        <f t="shared" si="131"/>
        <v>40000</v>
      </c>
      <c r="R252" s="56">
        <f t="shared" si="131"/>
        <v>40000</v>
      </c>
    </row>
    <row r="253" spans="1:18" ht="12.75">
      <c r="A253" s="57">
        <v>422</v>
      </c>
      <c r="B253" s="58" t="s">
        <v>35</v>
      </c>
      <c r="C253" s="59">
        <f>C254+C255</f>
        <v>40000</v>
      </c>
      <c r="D253" s="59">
        <f aca="true" t="shared" si="132" ref="D253:R253">D254+D255</f>
        <v>0</v>
      </c>
      <c r="E253" s="59">
        <f t="shared" si="132"/>
        <v>40000</v>
      </c>
      <c r="F253" s="59">
        <f t="shared" si="132"/>
        <v>0</v>
      </c>
      <c r="G253" s="59">
        <f t="shared" si="132"/>
        <v>0</v>
      </c>
      <c r="H253" s="59">
        <f t="shared" si="132"/>
        <v>0</v>
      </c>
      <c r="I253" s="59">
        <f t="shared" si="132"/>
        <v>0</v>
      </c>
      <c r="J253" s="59">
        <f t="shared" si="132"/>
        <v>0</v>
      </c>
      <c r="K253" s="59">
        <f t="shared" si="132"/>
        <v>40000</v>
      </c>
      <c r="L253" s="59">
        <f t="shared" si="132"/>
        <v>0</v>
      </c>
      <c r="M253" s="59">
        <f t="shared" si="132"/>
        <v>0</v>
      </c>
      <c r="N253" s="59">
        <f t="shared" si="132"/>
        <v>0</v>
      </c>
      <c r="O253" s="59">
        <f t="shared" si="132"/>
        <v>0</v>
      </c>
      <c r="P253" s="59">
        <f t="shared" si="132"/>
        <v>0</v>
      </c>
      <c r="Q253" s="59">
        <f t="shared" si="132"/>
        <v>40000</v>
      </c>
      <c r="R253" s="59">
        <f t="shared" si="132"/>
        <v>40000</v>
      </c>
    </row>
    <row r="254" spans="1:18" ht="12.75" hidden="1">
      <c r="A254" s="60">
        <v>4221</v>
      </c>
      <c r="B254" s="61" t="s">
        <v>69</v>
      </c>
      <c r="C254" s="62">
        <f>SUM(H254:P254)</f>
        <v>25000</v>
      </c>
      <c r="D254" s="62"/>
      <c r="E254" s="62">
        <f>C254+D254</f>
        <v>25000</v>
      </c>
      <c r="F254" s="62"/>
      <c r="G254" s="62"/>
      <c r="H254" s="62">
        <v>0</v>
      </c>
      <c r="I254" s="62">
        <v>0</v>
      </c>
      <c r="J254" s="62">
        <v>0</v>
      </c>
      <c r="K254" s="62">
        <v>25000</v>
      </c>
      <c r="L254" s="62">
        <v>0</v>
      </c>
      <c r="M254" s="62">
        <v>0</v>
      </c>
      <c r="N254" s="62">
        <v>0</v>
      </c>
      <c r="O254" s="62">
        <v>0</v>
      </c>
      <c r="P254" s="62">
        <v>0</v>
      </c>
      <c r="Q254" s="62">
        <f>C254*100%</f>
        <v>25000</v>
      </c>
      <c r="R254" s="62">
        <f>C254*100%</f>
        <v>25000</v>
      </c>
    </row>
    <row r="255" spans="1:18" ht="12.75" hidden="1">
      <c r="A255" s="60">
        <v>4226</v>
      </c>
      <c r="B255" s="61" t="s">
        <v>117</v>
      </c>
      <c r="C255" s="62">
        <f>SUM(H255:P255)</f>
        <v>15000</v>
      </c>
      <c r="D255" s="62"/>
      <c r="E255" s="62">
        <f>C255+D255</f>
        <v>15000</v>
      </c>
      <c r="F255" s="62"/>
      <c r="G255" s="62"/>
      <c r="H255" s="62">
        <v>0</v>
      </c>
      <c r="I255" s="62">
        <v>0</v>
      </c>
      <c r="J255" s="62">
        <v>0</v>
      </c>
      <c r="K255" s="62">
        <v>15000</v>
      </c>
      <c r="L255" s="62">
        <v>0</v>
      </c>
      <c r="M255" s="62">
        <v>0</v>
      </c>
      <c r="N255" s="62">
        <v>0</v>
      </c>
      <c r="O255" s="62">
        <v>0</v>
      </c>
      <c r="P255" s="62">
        <v>0</v>
      </c>
      <c r="Q255" s="62">
        <f>C255*100%</f>
        <v>15000</v>
      </c>
      <c r="R255" s="62">
        <f>C255*100%</f>
        <v>15000</v>
      </c>
    </row>
    <row r="256" spans="1:18" ht="12.75">
      <c r="A256" s="60"/>
      <c r="B256" s="61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</row>
    <row r="257" spans="1:18" s="5" customFormat="1" ht="12.75">
      <c r="A257" s="140" t="s">
        <v>74</v>
      </c>
      <c r="B257" s="140"/>
      <c r="C257" s="81">
        <f aca="true" t="shared" si="133" ref="C257:R257">C6+C15+C65+C109</f>
        <v>19428606.46</v>
      </c>
      <c r="D257" s="81">
        <f t="shared" si="133"/>
        <v>682433.04</v>
      </c>
      <c r="E257" s="81">
        <f t="shared" si="133"/>
        <v>19973039.5</v>
      </c>
      <c r="F257" s="81">
        <f t="shared" si="133"/>
        <v>362292.5</v>
      </c>
      <c r="G257" s="81">
        <f t="shared" si="133"/>
        <v>18928887.13</v>
      </c>
      <c r="H257" s="81">
        <f t="shared" si="133"/>
        <v>2372906.46</v>
      </c>
      <c r="I257" s="81">
        <f t="shared" si="133"/>
        <v>37000</v>
      </c>
      <c r="J257" s="81">
        <f t="shared" si="133"/>
        <v>760480</v>
      </c>
      <c r="K257" s="81">
        <f t="shared" si="133"/>
        <v>15214500</v>
      </c>
      <c r="L257" s="81">
        <f t="shared" si="133"/>
        <v>0</v>
      </c>
      <c r="M257" s="81">
        <f t="shared" si="133"/>
        <v>1001720</v>
      </c>
      <c r="N257" s="81">
        <f t="shared" si="133"/>
        <v>39000</v>
      </c>
      <c r="O257" s="81">
        <f t="shared" si="133"/>
        <v>3000</v>
      </c>
      <c r="P257" s="81">
        <f t="shared" si="133"/>
        <v>0</v>
      </c>
      <c r="Q257" s="81">
        <f t="shared" si="133"/>
        <v>19428606.46</v>
      </c>
      <c r="R257" s="81">
        <f t="shared" si="133"/>
        <v>19428606.46</v>
      </c>
    </row>
    <row r="258" spans="1:18" ht="12.75">
      <c r="A258" s="27"/>
      <c r="B258" s="6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</row>
    <row r="259" spans="1:18" ht="12.75">
      <c r="A259" s="28"/>
      <c r="B259" s="6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ht="12.75">
      <c r="A260" s="28"/>
      <c r="B260" s="6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2.75">
      <c r="A261" s="28"/>
      <c r="B261" s="6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ht="12.75">
      <c r="A262" s="28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ht="12.75">
      <c r="A263" s="28"/>
      <c r="B263" s="6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ht="12.75">
      <c r="A264" s="28"/>
      <c r="B264" s="6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ht="12.75">
      <c r="A265" s="28"/>
      <c r="B265" s="6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ht="12.75">
      <c r="A266" s="28"/>
      <c r="B266" s="6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ht="12.75">
      <c r="A267" s="28"/>
      <c r="B267" s="6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>
      <c r="A268" s="28"/>
      <c r="B268" s="6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ht="12.75">
      <c r="A269" s="28"/>
      <c r="B269" s="6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ht="12.75">
      <c r="A270" s="28"/>
      <c r="B270" s="6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ht="12.75">
      <c r="A271" s="28"/>
      <c r="B271" s="6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ht="12.75">
      <c r="A272" s="28"/>
      <c r="B272" s="6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ht="12.75">
      <c r="A273" s="28"/>
      <c r="B273" s="6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ht="12.75">
      <c r="A274" s="28"/>
      <c r="B274" s="6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ht="12.75">
      <c r="A275" s="28"/>
      <c r="B275" s="6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ht="12.75">
      <c r="A276" s="28"/>
      <c r="B276" s="6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ht="12.75">
      <c r="A277" s="28"/>
      <c r="B277" s="6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ht="12.75">
      <c r="A278" s="28"/>
      <c r="B278" s="6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ht="12.75">
      <c r="A279" s="28"/>
      <c r="B279" s="6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ht="12.75">
      <c r="A280" s="28"/>
      <c r="B280" s="6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ht="12.75">
      <c r="A281" s="28"/>
      <c r="B281" s="6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ht="12.75">
      <c r="A282" s="28"/>
      <c r="B282" s="6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ht="12.75">
      <c r="A283" s="28"/>
      <c r="B283" s="6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ht="12.75">
      <c r="A284" s="28"/>
      <c r="B284" s="6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ht="12.75">
      <c r="A285" s="28"/>
      <c r="B285" s="6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ht="12.75">
      <c r="A286" s="28"/>
      <c r="B286" s="6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ht="12.75">
      <c r="A287" s="28"/>
      <c r="B287" s="6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ht="12.75">
      <c r="A288" s="28"/>
      <c r="B288" s="6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ht="12.75">
      <c r="A289" s="28"/>
      <c r="B289" s="6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ht="12.75">
      <c r="A290" s="28"/>
      <c r="B290" s="6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ht="12.75">
      <c r="A291" s="28"/>
      <c r="B291" s="6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ht="12.75">
      <c r="A292" s="28"/>
      <c r="B292" s="6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ht="12.75">
      <c r="A293" s="28"/>
      <c r="B293" s="6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ht="12.75">
      <c r="A294" s="28"/>
      <c r="B294" s="6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ht="12.75">
      <c r="A295" s="28"/>
      <c r="B295" s="6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ht="12.75">
      <c r="A296" s="28"/>
      <c r="B296" s="6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ht="12.75">
      <c r="A297" s="28"/>
      <c r="B297" s="6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ht="12.75">
      <c r="A298" s="28"/>
      <c r="B298" s="6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ht="12.75">
      <c r="A299" s="28"/>
      <c r="B299" s="6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ht="12.75">
      <c r="A300" s="28"/>
      <c r="B300" s="6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ht="12.75">
      <c r="A301" s="28"/>
      <c r="B301" s="6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ht="12.75">
      <c r="A302" s="28"/>
      <c r="B302" s="6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ht="12.75">
      <c r="A303" s="28"/>
      <c r="B303" s="6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ht="12.75">
      <c r="A304" s="28"/>
      <c r="B304" s="6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ht="12.75">
      <c r="A305" s="28"/>
      <c r="B305" s="6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ht="12.75">
      <c r="A306" s="28"/>
      <c r="B306" s="6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ht="12.75">
      <c r="A307" s="28"/>
      <c r="B307" s="6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ht="12.75">
      <c r="A308" s="28"/>
      <c r="B308" s="6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ht="12.75">
      <c r="A309" s="28"/>
      <c r="B309" s="6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ht="12.75">
      <c r="A310" s="28"/>
      <c r="B310" s="6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ht="12.75">
      <c r="A311" s="28"/>
      <c r="B311" s="6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ht="12.75">
      <c r="A312" s="28"/>
      <c r="B312" s="6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ht="12.75">
      <c r="A313" s="28"/>
      <c r="B313" s="6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ht="12.75">
      <c r="A314" s="28"/>
      <c r="B314" s="6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ht="12.75">
      <c r="A315" s="28"/>
      <c r="B315" s="6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ht="12.75">
      <c r="A316" s="28"/>
      <c r="B316" s="6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ht="12.75">
      <c r="A317" s="28"/>
      <c r="B317" s="6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ht="12.75">
      <c r="A318" s="28"/>
      <c r="B318" s="6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ht="12.75">
      <c r="A319" s="28"/>
      <c r="B319" s="6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ht="12.75">
      <c r="A320" s="28"/>
      <c r="B320" s="6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ht="12.75">
      <c r="A321" s="28"/>
      <c r="B321" s="6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ht="12.75">
      <c r="A322" s="28"/>
      <c r="B322" s="6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ht="12.75">
      <c r="A323" s="28"/>
      <c r="B323" s="6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ht="12.75">
      <c r="A324" s="28"/>
      <c r="B324" s="6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ht="12.75">
      <c r="A325" s="28"/>
      <c r="B325" s="6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ht="12.75">
      <c r="A326" s="28"/>
      <c r="B326" s="6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ht="12.75">
      <c r="A327" s="28"/>
      <c r="B327" s="6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ht="12.75">
      <c r="A328" s="28"/>
      <c r="B328" s="6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ht="12.75">
      <c r="A329" s="28"/>
      <c r="B329" s="6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ht="12.75">
      <c r="A330" s="28"/>
      <c r="B330" s="6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ht="12.75">
      <c r="A331" s="28"/>
      <c r="B331" s="6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ht="12.75">
      <c r="A332" s="28"/>
      <c r="B332" s="6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ht="12.75">
      <c r="A333" s="28"/>
      <c r="B333" s="6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ht="12.75">
      <c r="A334" s="28"/>
      <c r="B334" s="6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ht="12.75">
      <c r="A335" s="28"/>
      <c r="B335" s="6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ht="12.75">
      <c r="A336" s="28"/>
      <c r="B336" s="6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ht="12.75">
      <c r="A337" s="28"/>
      <c r="B337" s="6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>
      <c r="A338" s="28"/>
      <c r="B338" s="6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>
      <c r="A339" s="28"/>
      <c r="B339" s="6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>
      <c r="A340" s="28"/>
      <c r="B340" s="6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75">
      <c r="A341" s="28"/>
      <c r="B341" s="6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>
      <c r="A342" s="28"/>
      <c r="B342" s="6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>
      <c r="A343" s="28"/>
      <c r="B343" s="6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>
      <c r="A344" s="28"/>
      <c r="B344" s="6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>
      <c r="A345" s="28"/>
      <c r="B345" s="6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>
      <c r="A346" s="28"/>
      <c r="B346" s="6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>
      <c r="A347" s="28"/>
      <c r="B347" s="6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>
      <c r="A348" s="28"/>
      <c r="B348" s="6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>
      <c r="A349" s="28"/>
      <c r="B349" s="6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>
      <c r="A350" s="28"/>
      <c r="B350" s="6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75">
      <c r="A351" s="28"/>
      <c r="B351" s="6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>
      <c r="A352" s="28"/>
      <c r="B352" s="6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>
      <c r="A353" s="28"/>
      <c r="B353" s="6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>
      <c r="A354" s="28"/>
      <c r="B354" s="6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75">
      <c r="A355" s="28"/>
      <c r="B355" s="6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75">
      <c r="A356" s="28"/>
      <c r="B356" s="6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75">
      <c r="A357" s="28"/>
      <c r="B357" s="6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75">
      <c r="A358" s="28"/>
      <c r="B358" s="6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75">
      <c r="A359" s="28"/>
      <c r="B359" s="6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75">
      <c r="A360" s="28"/>
      <c r="B360" s="6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75">
      <c r="A361" s="28"/>
      <c r="B361" s="6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75">
      <c r="A362" s="28"/>
      <c r="B362" s="6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75">
      <c r="A363" s="28"/>
      <c r="B363" s="6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75">
      <c r="A364" s="28"/>
      <c r="B364" s="6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75">
      <c r="A365" s="28"/>
      <c r="B365" s="6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75">
      <c r="A366" s="28"/>
      <c r="B366" s="6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75">
      <c r="A367" s="28"/>
      <c r="B367" s="6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75">
      <c r="A368" s="28"/>
      <c r="B368" s="6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>
      <c r="A369" s="28"/>
      <c r="B369" s="6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75">
      <c r="A370" s="28"/>
      <c r="B370" s="6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75">
      <c r="A371" s="28"/>
      <c r="B371" s="6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75">
      <c r="A372" s="28"/>
      <c r="B372" s="6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75">
      <c r="A373" s="28"/>
      <c r="B373" s="6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>
      <c r="A374" s="28"/>
      <c r="B374" s="6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75">
      <c r="A375" s="28"/>
      <c r="B375" s="6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75">
      <c r="A376" s="28"/>
      <c r="B376" s="6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75">
      <c r="A377" s="28"/>
      <c r="B377" s="6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75">
      <c r="A378" s="28"/>
      <c r="B378" s="6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75">
      <c r="A379" s="28"/>
      <c r="B379" s="6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>
      <c r="A380" s="28"/>
      <c r="B380" s="6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75">
      <c r="A381" s="28"/>
      <c r="B381" s="6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ht="12.75">
      <c r="A382" s="28"/>
      <c r="B382" s="6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ht="12.75">
      <c r="A383" s="28"/>
      <c r="B383" s="6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ht="12.75">
      <c r="A384" s="28"/>
      <c r="B384" s="6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ht="12.75">
      <c r="A385" s="28"/>
      <c r="B385" s="6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1:18" ht="12.75">
      <c r="A386" s="28"/>
      <c r="B386" s="6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1:18" ht="12.75">
      <c r="A387" s="28"/>
      <c r="B387" s="6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1:18" ht="12.75">
      <c r="A388" s="28"/>
      <c r="B388" s="6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1:18" ht="12.75">
      <c r="A389" s="28"/>
      <c r="B389" s="6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2.75">
      <c r="A390" s="28"/>
      <c r="B390" s="6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1:18" ht="12.75">
      <c r="A391" s="28"/>
      <c r="B391" s="6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1:18" ht="12.75">
      <c r="A392" s="28"/>
      <c r="B392" s="6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1:18" ht="12.75">
      <c r="A393" s="28"/>
      <c r="B393" s="6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1:18" ht="12.75">
      <c r="A394" s="28"/>
      <c r="B394" s="6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1:18" ht="12.75">
      <c r="A395" s="28"/>
      <c r="B395" s="6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1:18" ht="12.75">
      <c r="A396" s="28"/>
      <c r="B396" s="6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1:18" ht="12.75">
      <c r="A397" s="28"/>
      <c r="B397" s="6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1:18" ht="12.75">
      <c r="A398" s="28"/>
      <c r="B398" s="6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1:18" ht="12.75">
      <c r="A399" s="28"/>
      <c r="B399" s="6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1:18" ht="12.75">
      <c r="A400" s="28"/>
      <c r="B400" s="6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1:18" ht="12.75">
      <c r="A401" s="28"/>
      <c r="B401" s="6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1:18" ht="12.75">
      <c r="A402" s="28"/>
      <c r="B402" s="6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  <row r="403" spans="1:18" ht="12.75">
      <c r="A403" s="28"/>
      <c r="B403" s="6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</row>
    <row r="404" spans="1:18" ht="12.75">
      <c r="A404" s="28"/>
      <c r="B404" s="6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</row>
    <row r="405" spans="1:18" ht="12.75">
      <c r="A405" s="28"/>
      <c r="B405" s="6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</row>
    <row r="406" spans="1:18" ht="12.75">
      <c r="A406" s="28"/>
      <c r="B406" s="6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</row>
    <row r="407" spans="1:18" ht="12.75">
      <c r="A407" s="28"/>
      <c r="B407" s="6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</row>
    <row r="408" spans="1:18" ht="12.75">
      <c r="A408" s="28"/>
      <c r="B408" s="6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</row>
    <row r="409" spans="1:18" ht="12.75">
      <c r="A409" s="28"/>
      <c r="B409" s="6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</row>
    <row r="410" spans="1:18" ht="12.75">
      <c r="A410" s="28"/>
      <c r="B410" s="6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</row>
    <row r="411" spans="1:18" ht="12.75">
      <c r="A411" s="28"/>
      <c r="B411" s="6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</row>
    <row r="412" spans="1:18" ht="12.75">
      <c r="A412" s="28"/>
      <c r="B412" s="6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</row>
    <row r="413" spans="1:18" ht="12.75">
      <c r="A413" s="28"/>
      <c r="B413" s="6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</row>
    <row r="414" spans="1:18" ht="12.75">
      <c r="A414" s="28"/>
      <c r="B414" s="6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</row>
    <row r="415" spans="1:18" ht="12.75">
      <c r="A415" s="28"/>
      <c r="B415" s="6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</row>
    <row r="416" spans="1:18" ht="12.75">
      <c r="A416" s="28"/>
      <c r="B416" s="6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</row>
    <row r="417" spans="1:18" ht="12.75">
      <c r="A417" s="28"/>
      <c r="B417" s="6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</row>
    <row r="418" spans="1:18" ht="12.75">
      <c r="A418" s="28"/>
      <c r="B418" s="6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</row>
    <row r="419" spans="1:18" ht="12.75">
      <c r="A419" s="28"/>
      <c r="B419" s="6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</row>
    <row r="420" spans="1:18" ht="12.75">
      <c r="A420" s="28"/>
      <c r="B420" s="6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</row>
    <row r="421" spans="1:18" ht="12.75">
      <c r="A421" s="28"/>
      <c r="B421" s="6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</row>
    <row r="422" spans="1:18" ht="12.75">
      <c r="A422" s="28"/>
      <c r="B422" s="6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</row>
    <row r="423" spans="1:18" ht="12.75">
      <c r="A423" s="28"/>
      <c r="B423" s="6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</row>
    <row r="424" spans="1:18" ht="12.75">
      <c r="A424" s="28"/>
      <c r="B424" s="6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</row>
    <row r="425" spans="1:18" ht="12.75">
      <c r="A425" s="28"/>
      <c r="B425" s="6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</row>
    <row r="426" spans="1:18" ht="12.75">
      <c r="A426" s="28"/>
      <c r="B426" s="6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</row>
    <row r="427" spans="1:18" ht="12.75">
      <c r="A427" s="28"/>
      <c r="B427" s="6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</row>
    <row r="428" spans="1:18" ht="12.75">
      <c r="A428" s="28"/>
      <c r="B428" s="6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</row>
    <row r="429" spans="1:18" ht="12.75">
      <c r="A429" s="28"/>
      <c r="B429" s="6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</row>
    <row r="430" spans="1:18" ht="12.75">
      <c r="A430" s="28"/>
      <c r="B430" s="6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</row>
    <row r="431" spans="1:18" ht="12.75">
      <c r="A431" s="28"/>
      <c r="B431" s="6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</row>
    <row r="432" spans="1:18" ht="12.75">
      <c r="A432" s="28"/>
      <c r="B432" s="6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</row>
    <row r="433" spans="1:18" ht="12.75">
      <c r="A433" s="28"/>
      <c r="B433" s="6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</row>
    <row r="434" spans="1:18" ht="12.75">
      <c r="A434" s="28"/>
      <c r="B434" s="6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</row>
    <row r="435" spans="1:18" ht="12.75">
      <c r="A435" s="28"/>
      <c r="B435" s="6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</row>
    <row r="436" spans="1:18" ht="12.75">
      <c r="A436" s="28"/>
      <c r="B436" s="6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</row>
    <row r="437" spans="1:18" ht="12.75">
      <c r="A437" s="28"/>
      <c r="B437" s="6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</row>
    <row r="438" spans="1:18" ht="12.75">
      <c r="A438" s="28"/>
      <c r="B438" s="6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</row>
    <row r="439" spans="1:18" ht="12.75">
      <c r="A439" s="28"/>
      <c r="B439" s="6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</row>
    <row r="440" spans="1:18" ht="12.75">
      <c r="A440" s="28"/>
      <c r="B440" s="6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</row>
    <row r="441" spans="1:18" ht="12.75">
      <c r="A441" s="28"/>
      <c r="B441" s="6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</row>
    <row r="442" spans="1:18" ht="12.75">
      <c r="A442" s="28"/>
      <c r="B442" s="6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</row>
    <row r="443" spans="1:18" ht="12.75">
      <c r="A443" s="28"/>
      <c r="B443" s="6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</row>
    <row r="444" spans="1:18" ht="12.75">
      <c r="A444" s="28"/>
      <c r="B444" s="6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</row>
    <row r="445" spans="1:18" ht="12.75">
      <c r="A445" s="28"/>
      <c r="B445" s="6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</row>
    <row r="446" spans="1:18" ht="12.75">
      <c r="A446" s="28"/>
      <c r="B446" s="6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</row>
    <row r="447" spans="1:18" ht="12.75">
      <c r="A447" s="28"/>
      <c r="B447" s="6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</row>
    <row r="448" spans="1:18" ht="12.75">
      <c r="A448" s="28"/>
      <c r="B448" s="6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</row>
    <row r="449" spans="1:18" ht="12.75">
      <c r="A449" s="28"/>
      <c r="B449" s="6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</row>
    <row r="450" spans="1:18" ht="12.75">
      <c r="A450" s="28"/>
      <c r="B450" s="6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</row>
    <row r="451" spans="1:18" ht="12.75">
      <c r="A451" s="28"/>
      <c r="B451" s="6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</row>
    <row r="452" spans="1:18" ht="12.75">
      <c r="A452" s="28"/>
      <c r="B452" s="6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</row>
    <row r="453" spans="1:18" ht="12.75">
      <c r="A453" s="28"/>
      <c r="B453" s="6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</row>
    <row r="454" spans="1:18" ht="12.75">
      <c r="A454" s="28"/>
      <c r="B454" s="6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</row>
    <row r="455" spans="1:18" ht="12.75">
      <c r="A455" s="28"/>
      <c r="B455" s="6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</row>
    <row r="456" spans="1:18" ht="12.75">
      <c r="A456" s="28"/>
      <c r="B456" s="6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</row>
    <row r="457" spans="1:18" ht="12.75">
      <c r="A457" s="28"/>
      <c r="B457" s="6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</row>
    <row r="458" spans="1:18" ht="12.75">
      <c r="A458" s="28"/>
      <c r="B458" s="6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</row>
    <row r="459" spans="1:18" ht="12.75">
      <c r="A459" s="28"/>
      <c r="B459" s="6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</row>
    <row r="460" spans="1:18" ht="12.75">
      <c r="A460" s="28"/>
      <c r="B460" s="6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</row>
    <row r="461" spans="1:18" ht="12.75">
      <c r="A461" s="28"/>
      <c r="B461" s="6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</row>
    <row r="462" spans="1:18" ht="12.75">
      <c r="A462" s="28"/>
      <c r="B462" s="6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</row>
    <row r="463" spans="1:18" ht="12.75">
      <c r="A463" s="28"/>
      <c r="B463" s="6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</row>
    <row r="464" spans="1:18" ht="12.75">
      <c r="A464" s="28"/>
      <c r="B464" s="6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</row>
    <row r="465" spans="1:18" ht="12.75">
      <c r="A465" s="28"/>
      <c r="B465" s="6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</row>
    <row r="466" spans="1:18" ht="12.75">
      <c r="A466" s="28"/>
      <c r="B466" s="6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</row>
    <row r="467" spans="1:18" ht="12.75">
      <c r="A467" s="28"/>
      <c r="B467" s="6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</row>
    <row r="468" spans="1:18" ht="12.75">
      <c r="A468" s="28"/>
      <c r="B468" s="6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</row>
    <row r="469" spans="1:18" ht="12.75">
      <c r="A469" s="28"/>
      <c r="B469" s="6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</row>
    <row r="470" spans="1:18" ht="12.75">
      <c r="A470" s="28"/>
      <c r="B470" s="6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</row>
    <row r="471" spans="1:18" ht="12.75">
      <c r="A471" s="28"/>
      <c r="B471" s="6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</row>
    <row r="472" spans="1:18" ht="12.75">
      <c r="A472" s="28"/>
      <c r="B472" s="6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</row>
    <row r="473" spans="1:18" ht="12.75">
      <c r="A473" s="28"/>
      <c r="B473" s="6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</row>
    <row r="474" spans="1:18" ht="12.75">
      <c r="A474" s="28"/>
      <c r="B474" s="6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</row>
    <row r="475" spans="1:18" ht="12.75">
      <c r="A475" s="28"/>
      <c r="B475" s="6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</row>
    <row r="476" spans="1:18" ht="12.75">
      <c r="A476" s="28"/>
      <c r="B476" s="6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</row>
    <row r="477" spans="1:18" ht="12.75">
      <c r="A477" s="28"/>
      <c r="B477" s="6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</row>
    <row r="478" spans="1:18" ht="12.75">
      <c r="A478" s="28"/>
      <c r="B478" s="6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</row>
    <row r="479" spans="1:18" ht="12.75">
      <c r="A479" s="28"/>
      <c r="B479" s="6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</row>
    <row r="480" spans="1:18" ht="12.75">
      <c r="A480" s="28"/>
      <c r="B480" s="6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</row>
    <row r="481" spans="1:18" ht="12.75">
      <c r="A481" s="28"/>
      <c r="B481" s="6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</row>
    <row r="482" spans="1:18" ht="12.75">
      <c r="A482" s="28"/>
      <c r="B482" s="6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</row>
    <row r="483" spans="1:18" ht="12.75">
      <c r="A483" s="28"/>
      <c r="B483" s="6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</row>
    <row r="484" spans="1:18" ht="12.75">
      <c r="A484" s="28"/>
      <c r="B484" s="6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</row>
    <row r="485" spans="1:18" ht="12.75">
      <c r="A485" s="28"/>
      <c r="B485" s="6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</row>
    <row r="486" spans="1:18" ht="12.75">
      <c r="A486" s="28"/>
      <c r="B486" s="6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</row>
    <row r="487" spans="1:18" ht="12.75">
      <c r="A487" s="28"/>
      <c r="B487" s="6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</row>
    <row r="488" spans="1:18" ht="12.75">
      <c r="A488" s="28"/>
      <c r="B488" s="6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</row>
    <row r="489" spans="1:18" ht="12.75">
      <c r="A489" s="28"/>
      <c r="B489" s="6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</row>
    <row r="490" spans="1:18" ht="12.75">
      <c r="A490" s="28"/>
      <c r="B490" s="6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</row>
    <row r="491" spans="1:18" ht="12.75">
      <c r="A491" s="28"/>
      <c r="B491" s="6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</row>
    <row r="492" spans="1:18" ht="12.75">
      <c r="A492" s="28"/>
      <c r="B492" s="6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</row>
    <row r="493" spans="1:18" ht="12.75">
      <c r="A493" s="28"/>
      <c r="B493" s="6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</row>
    <row r="494" spans="1:18" ht="12.75">
      <c r="A494" s="28"/>
      <c r="B494" s="6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</row>
    <row r="495" spans="1:18" ht="12.75">
      <c r="A495" s="28"/>
      <c r="B495" s="6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</row>
    <row r="496" spans="1:18" ht="12.75">
      <c r="A496" s="28"/>
      <c r="B496" s="6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</row>
    <row r="497" spans="1:18" ht="12.75">
      <c r="A497" s="28"/>
      <c r="B497" s="6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</row>
    <row r="498" spans="1:18" ht="12.75">
      <c r="A498" s="28"/>
      <c r="B498" s="6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</row>
    <row r="499" spans="1:18" ht="12.75">
      <c r="A499" s="28"/>
      <c r="B499" s="6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</row>
    <row r="500" spans="1:18" ht="12.75">
      <c r="A500" s="28"/>
      <c r="B500" s="6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</row>
    <row r="501" spans="1:18" ht="12.75">
      <c r="A501" s="28"/>
      <c r="B501" s="6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</row>
    <row r="502" spans="1:18" ht="12.75">
      <c r="A502" s="28"/>
      <c r="B502" s="6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</row>
    <row r="503" spans="1:18" ht="12.75">
      <c r="A503" s="28"/>
      <c r="B503" s="6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</row>
    <row r="504" spans="1:18" ht="12.75">
      <c r="A504" s="28"/>
      <c r="B504" s="6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</row>
    <row r="505" spans="1:18" ht="12.75">
      <c r="A505" s="28"/>
      <c r="B505" s="6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</row>
    <row r="506" spans="1:18" ht="12.75">
      <c r="A506" s="28"/>
      <c r="B506" s="6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</row>
    <row r="507" spans="1:18" ht="12.75">
      <c r="A507" s="28"/>
      <c r="B507" s="6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</row>
    <row r="508" spans="1:18" ht="12.75">
      <c r="A508" s="28"/>
      <c r="B508" s="6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</row>
    <row r="509" spans="1:18" ht="12.75">
      <c r="A509" s="28"/>
      <c r="B509" s="6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</row>
    <row r="510" spans="1:18" ht="12.75">
      <c r="A510" s="28"/>
      <c r="B510" s="6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</row>
    <row r="511" spans="1:18" ht="12.75">
      <c r="A511" s="28"/>
      <c r="B511" s="6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</row>
    <row r="512" spans="1:18" ht="12.75">
      <c r="A512" s="28"/>
      <c r="B512" s="6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</row>
    <row r="513" spans="1:18" ht="12.75">
      <c r="A513" s="28"/>
      <c r="B513" s="6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</row>
    <row r="514" spans="1:18" ht="12.75">
      <c r="A514" s="28"/>
      <c r="B514" s="6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</row>
    <row r="515" spans="1:18" ht="12.75">
      <c r="A515" s="28"/>
      <c r="B515" s="6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</row>
    <row r="516" spans="1:18" ht="12.75">
      <c r="A516" s="28"/>
      <c r="B516" s="6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</row>
    <row r="517" spans="1:18" ht="12.75">
      <c r="A517" s="28"/>
      <c r="B517" s="6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</row>
    <row r="518" spans="1:18" ht="12.75">
      <c r="A518" s="28"/>
      <c r="B518" s="6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</row>
    <row r="519" spans="1:18" ht="12.75">
      <c r="A519" s="28"/>
      <c r="B519" s="6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</row>
    <row r="520" spans="1:18" ht="12.75">
      <c r="A520" s="28"/>
      <c r="B520" s="6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</row>
    <row r="521" spans="1:18" ht="12.75">
      <c r="A521" s="28"/>
      <c r="B521" s="6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</row>
    <row r="522" spans="1:18" ht="12.75">
      <c r="A522" s="28"/>
      <c r="B522" s="6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</row>
    <row r="523" spans="1:18" ht="12.75">
      <c r="A523" s="28"/>
      <c r="B523" s="6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</row>
    <row r="524" spans="1:18" ht="12.75">
      <c r="A524" s="28"/>
      <c r="B524" s="6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</row>
    <row r="525" spans="1:18" ht="12.75">
      <c r="A525" s="28"/>
      <c r="B525" s="6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</row>
    <row r="526" spans="1:18" ht="12.75">
      <c r="A526" s="28"/>
      <c r="B526" s="6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</row>
    <row r="527" spans="1:18" ht="12.75">
      <c r="A527" s="28"/>
      <c r="B527" s="6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</row>
    <row r="528" spans="1:18" ht="12.75">
      <c r="A528" s="28"/>
      <c r="B528" s="6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</row>
    <row r="529" spans="1:18" ht="12.75">
      <c r="A529" s="28"/>
      <c r="B529" s="6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</row>
    <row r="530" spans="1:18" ht="12.75">
      <c r="A530" s="28"/>
      <c r="B530" s="6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</row>
    <row r="531" spans="1:18" ht="12.75">
      <c r="A531" s="28"/>
      <c r="B531" s="6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</row>
    <row r="532" spans="1:18" ht="12.75">
      <c r="A532" s="28"/>
      <c r="B532" s="6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</row>
    <row r="533" spans="1:18" ht="12.75">
      <c r="A533" s="28"/>
      <c r="B533" s="6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</row>
    <row r="534" spans="1:18" ht="12.75">
      <c r="A534" s="28"/>
      <c r="B534" s="6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</row>
    <row r="535" spans="1:18" ht="12.75">
      <c r="A535" s="28"/>
      <c r="B535" s="6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</row>
    <row r="536" spans="1:18" ht="12.75">
      <c r="A536" s="28"/>
      <c r="B536" s="6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</row>
    <row r="537" spans="1:18" ht="12.75">
      <c r="A537" s="28"/>
      <c r="B537" s="6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</row>
    <row r="538" spans="1:18" ht="12.75">
      <c r="A538" s="28"/>
      <c r="B538" s="6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</row>
    <row r="539" spans="1:18" ht="12.75">
      <c r="A539" s="28"/>
      <c r="B539" s="6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</row>
    <row r="540" spans="1:18" ht="12.75">
      <c r="A540" s="28"/>
      <c r="B540" s="6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</row>
    <row r="541" spans="1:18" ht="12.75">
      <c r="A541" s="28"/>
      <c r="B541" s="6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</row>
    <row r="542" spans="1:18" ht="12.75">
      <c r="A542" s="28"/>
      <c r="B542" s="6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</row>
    <row r="543" spans="1:18" ht="12.75">
      <c r="A543" s="28"/>
      <c r="B543" s="6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</row>
    <row r="544" spans="1:18" ht="12.75">
      <c r="A544" s="28"/>
      <c r="B544" s="6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</row>
    <row r="545" spans="1:18" ht="12.75">
      <c r="A545" s="28"/>
      <c r="B545" s="6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</row>
  </sheetData>
  <sheetProtection/>
  <mergeCells count="33">
    <mergeCell ref="A15:B15"/>
    <mergeCell ref="A236:B236"/>
    <mergeCell ref="A109:B109"/>
    <mergeCell ref="A91:B91"/>
    <mergeCell ref="A110:B110"/>
    <mergeCell ref="A78:B78"/>
    <mergeCell ref="A158:B158"/>
    <mergeCell ref="A149:B149"/>
    <mergeCell ref="A16:B16"/>
    <mergeCell ref="A72:B72"/>
    <mergeCell ref="A24:B24"/>
    <mergeCell ref="A65:B65"/>
    <mergeCell ref="A67:B67"/>
    <mergeCell ref="A102:B102"/>
    <mergeCell ref="A103:B103"/>
    <mergeCell ref="A25:B25"/>
    <mergeCell ref="A111:B111"/>
    <mergeCell ref="A1:O1"/>
    <mergeCell ref="A18:B18"/>
    <mergeCell ref="A17:B17"/>
    <mergeCell ref="A66:B66"/>
    <mergeCell ref="A68:B68"/>
    <mergeCell ref="A7:B7"/>
    <mergeCell ref="A8:B8"/>
    <mergeCell ref="A9:B9"/>
    <mergeCell ref="A6:B6"/>
    <mergeCell ref="A257:B257"/>
    <mergeCell ref="A215:B215"/>
    <mergeCell ref="A245:B245"/>
    <mergeCell ref="A153:B153"/>
    <mergeCell ref="A184:B184"/>
    <mergeCell ref="A199:B199"/>
    <mergeCell ref="A231:B231"/>
  </mergeCells>
  <printOptions horizontalCentered="1"/>
  <pageMargins left="0.2362204724409449" right="0.2362204724409449" top="0.7480314960629921" bottom="0.7480314960629921" header="0.31496062992125984" footer="0.31496062992125984"/>
  <pageSetup firstPageNumber="5" useFirstPageNumber="1" horizontalDpi="600" verticalDpi="600" orientation="portrait" paperSize="9" scale="60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Tina</cp:lastModifiedBy>
  <cp:lastPrinted>2021-11-26T11:08:13Z</cp:lastPrinted>
  <dcterms:created xsi:type="dcterms:W3CDTF">2013-09-11T11:00:21Z</dcterms:created>
  <dcterms:modified xsi:type="dcterms:W3CDTF">2021-11-26T11:09:03Z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